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E:\Documents\ASKÖ Froschberg\23rd Raiffeisen YC\"/>
    </mc:Choice>
  </mc:AlternateContent>
  <xr:revisionPtr revIDLastSave="0" documentId="13_ncr:1_{437F2A56-3F25-407C-94DC-55B9F2B071E8}" xr6:coauthVersionLast="47" xr6:coauthVersionMax="47" xr10:uidLastSave="{00000000-0000-0000-0000-000000000000}"/>
  <bookViews>
    <workbookView xWindow="-108" yWindow="-108" windowWidth="23256" windowHeight="12576" xr2:uid="{00000000-000D-0000-FFFF-FFFF00000000}"/>
  </bookViews>
  <sheets>
    <sheet name="Registration" sheetId="1" r:id="rId1"/>
    <sheet name="Tabelle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1" l="1"/>
  <c r="F55" i="1"/>
  <c r="F56" i="1"/>
  <c r="F57" i="1"/>
  <c r="J22" i="1"/>
  <c r="J23" i="1"/>
  <c r="J57" i="1"/>
  <c r="J56" i="1"/>
  <c r="J55" i="1"/>
  <c r="J54" i="1"/>
  <c r="J24" i="1"/>
  <c r="J25" i="1"/>
  <c r="J26" i="1"/>
  <c r="J27" i="1"/>
  <c r="J28" i="1"/>
  <c r="J29" i="1"/>
  <c r="J30" i="1"/>
  <c r="J31" i="1"/>
  <c r="J32" i="1"/>
  <c r="J33" i="1"/>
  <c r="J34" i="1"/>
  <c r="J35" i="1"/>
  <c r="J36" i="1"/>
  <c r="J37" i="1"/>
  <c r="J38" i="1"/>
  <c r="J39" i="1"/>
  <c r="J40" i="1"/>
  <c r="J41" i="1"/>
  <c r="L23" i="1"/>
  <c r="L24" i="1"/>
  <c r="L25" i="1"/>
  <c r="L26" i="1"/>
  <c r="L27" i="1"/>
  <c r="L28" i="1"/>
  <c r="L29" i="1"/>
  <c r="L30" i="1"/>
  <c r="L31" i="1"/>
  <c r="L32" i="1"/>
  <c r="L33" i="1"/>
  <c r="L34" i="1"/>
  <c r="L35" i="1"/>
  <c r="L36" i="1"/>
  <c r="L37" i="1"/>
  <c r="L38" i="1"/>
  <c r="L39" i="1"/>
  <c r="L40" i="1"/>
  <c r="L41" i="1"/>
  <c r="L22" i="1"/>
  <c r="H54" i="1"/>
  <c r="H57" i="1"/>
  <c r="H56" i="1"/>
  <c r="H55" i="1"/>
  <c r="L56" i="1" l="1"/>
  <c r="L57" i="1"/>
  <c r="L55" i="1"/>
  <c r="L54" i="1"/>
  <c r="L58" i="1" l="1"/>
  <c r="L59" i="1" s="1"/>
  <c r="L21" i="1" l="1"/>
  <c r="J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Rainer Rapp</author>
  </authors>
  <commentList>
    <comment ref="E10" authorId="0" shapeId="0" xr:uid="{5845B277-B734-42FC-9FE3-3178D1D8AF84}">
      <text>
        <r>
          <rPr>
            <b/>
            <sz val="9"/>
            <color indexed="81"/>
            <rFont val="Segoe UI"/>
            <family val="2"/>
          </rPr>
          <t>Rainer Rapp:</t>
        </r>
        <r>
          <rPr>
            <sz val="9"/>
            <color indexed="81"/>
            <rFont val="Segoe UI"/>
            <family val="2"/>
          </rPr>
          <t xml:space="preserve">
Tip: to start an entry with a " 0 " or a "+" in Excel, start with " ' ".
e.g.: '+43 676 1234566 </t>
        </r>
      </text>
    </comment>
    <comment ref="M20" authorId="0" shapeId="0" xr:uid="{95170E24-1427-453F-BE7C-B57E083159C6}">
      <text>
        <r>
          <rPr>
            <b/>
            <sz val="9"/>
            <color indexed="81"/>
            <rFont val="Segoe UI"/>
            <charset val="1"/>
          </rPr>
          <t>Rainer Rapp:</t>
        </r>
        <r>
          <rPr>
            <sz val="9"/>
            <color indexed="81"/>
            <rFont val="Segoe UI"/>
            <charset val="1"/>
          </rPr>
          <t xml:space="preserve">
Only necessary if there are multiple teams in the same category (to identify who is playing together). PW for partner wanted</t>
        </r>
      </text>
    </comment>
  </commentList>
</comments>
</file>

<file path=xl/sharedStrings.xml><?xml version="1.0" encoding="utf-8"?>
<sst xmlns="http://schemas.openxmlformats.org/spreadsheetml/2006/main" count="171" uniqueCount="121">
  <si>
    <t>Family Name</t>
  </si>
  <si>
    <t>Given Name</t>
  </si>
  <si>
    <t>Type</t>
  </si>
  <si>
    <t>Player</t>
  </si>
  <si>
    <t>Sex</t>
  </si>
  <si>
    <t>Single</t>
  </si>
  <si>
    <t>Team</t>
  </si>
  <si>
    <t>MCBS</t>
  </si>
  <si>
    <t>Max</t>
  </si>
  <si>
    <t>M</t>
  </si>
  <si>
    <t>MCBT</t>
  </si>
  <si>
    <t>#</t>
  </si>
  <si>
    <t>Address</t>
  </si>
  <si>
    <t>Arrival</t>
  </si>
  <si>
    <t>Departure</t>
  </si>
  <si>
    <t>E-Mail</t>
  </si>
  <si>
    <t>JBS</t>
  </si>
  <si>
    <t>JBT</t>
  </si>
  <si>
    <t>MCGT</t>
  </si>
  <si>
    <t>Hotel</t>
  </si>
  <si>
    <t>Muster</t>
  </si>
  <si>
    <t>MCGS</t>
  </si>
  <si>
    <t>Mini Cadet Boys Team</t>
  </si>
  <si>
    <t>Mini Cadet Girls Team</t>
  </si>
  <si>
    <t>U11</t>
  </si>
  <si>
    <t>YCBT</t>
  </si>
  <si>
    <t>Younger Cadet Boys Team</t>
  </si>
  <si>
    <t>YCGT</t>
  </si>
  <si>
    <t>Younger Cadet Girls Team</t>
  </si>
  <si>
    <t>U13</t>
  </si>
  <si>
    <t>CBT</t>
  </si>
  <si>
    <t>Cadet Boys Team</t>
  </si>
  <si>
    <t>CGT</t>
  </si>
  <si>
    <t>Cadet Girls Team</t>
  </si>
  <si>
    <t>U15</t>
  </si>
  <si>
    <t>Junior Boys Team</t>
  </si>
  <si>
    <t>JGT</t>
  </si>
  <si>
    <t>Junior Girls Team</t>
  </si>
  <si>
    <t>Mini Cadet Boys Single</t>
  </si>
  <si>
    <t>Mini Cadet Girls Single</t>
  </si>
  <si>
    <t>YCBS</t>
  </si>
  <si>
    <t>CBS</t>
  </si>
  <si>
    <t>Younger Cadet Boys Single</t>
  </si>
  <si>
    <t>Cadet Boys Single</t>
  </si>
  <si>
    <t>Junior Boys Single</t>
  </si>
  <si>
    <t>YCGS</t>
  </si>
  <si>
    <t>Younger Cadet Girls Single</t>
  </si>
  <si>
    <t>CGS</t>
  </si>
  <si>
    <t>JGS</t>
  </si>
  <si>
    <t>Cadet Girls Single</t>
  </si>
  <si>
    <t>Junior Girls Single</t>
  </si>
  <si>
    <t>Legend</t>
  </si>
  <si>
    <t>Please fill in and send to</t>
  </si>
  <si>
    <t xml:space="preserve">youth.championships@froschberg.at </t>
  </si>
  <si>
    <t>By submitting the entry, the participants agree that photo, film and video recordings made in connection with the event may be distributed and published in print media as well as on the internet. By submitting the entry, the participants agree that result lists may be published and further processed.</t>
  </si>
  <si>
    <t>Mit Abgabe der Nennung stimmen die Teilnehmer/innen zu, dass im Zusammenhang mit der Veranstaltung gemachte Foto, Film- und Videoaufnahmen in Printmedien sowie im Internet verbreitet und veröffentlicht werden dürfen, Ergebnislisten veröffentlicht und weiterverarbeitet werden dürfen und die erforderlichen Geburtsdaten zwecks Einteilung in die betreffenden Alterskategorien der ausgeschriebenen Turnier-Bewerbe und die Weiterleitung der Geburtsdaten an die bestellten Unterkünfte bzw. Hotels zwecks Berechnung der Tourismusabgabe weitergegeben werden dürfen!</t>
  </si>
  <si>
    <t>Country</t>
  </si>
  <si>
    <t>U19</t>
  </si>
  <si>
    <t>YJBT</t>
  </si>
  <si>
    <t>YJGT</t>
  </si>
  <si>
    <t>YJBS</t>
  </si>
  <si>
    <t>YJGS</t>
  </si>
  <si>
    <t>U17</t>
  </si>
  <si>
    <t>LINZ - AUSTRIA 2023</t>
  </si>
  <si>
    <t>REGISTRATION</t>
  </si>
  <si>
    <t>Team Name</t>
  </si>
  <si>
    <t>Phone</t>
  </si>
  <si>
    <t>Date of Birth</t>
  </si>
  <si>
    <t>Hotels</t>
  </si>
  <si>
    <t>Park Inn ****</t>
  </si>
  <si>
    <t>Bee Green ***</t>
  </si>
  <si>
    <t>Kolping ***</t>
  </si>
  <si>
    <t>Kolping Budget **/*</t>
  </si>
  <si>
    <t>NONE</t>
  </si>
  <si>
    <t>Youth Hostel **/*</t>
  </si>
  <si>
    <t>Room Types</t>
  </si>
  <si>
    <t>SR</t>
  </si>
  <si>
    <t>DR</t>
  </si>
  <si>
    <t>Date</t>
  </si>
  <si>
    <t>Transport</t>
  </si>
  <si>
    <t>PRIVATE</t>
  </si>
  <si>
    <t>TRAIN</t>
  </si>
  <si>
    <t>PLANE</t>
  </si>
  <si>
    <t>Participants</t>
  </si>
  <si>
    <t>Events</t>
  </si>
  <si>
    <t>Boys Team</t>
  </si>
  <si>
    <t>Girls Team</t>
  </si>
  <si>
    <t>Boys Single</t>
  </si>
  <si>
    <t>Girls Single</t>
  </si>
  <si>
    <t>Roomtype</t>
  </si>
  <si>
    <t>Qty</t>
  </si>
  <si>
    <t>Hotel Package</t>
  </si>
  <si>
    <t>Rate/P/day</t>
  </si>
  <si>
    <t>Peolpe</t>
  </si>
  <si>
    <t>Sub total</t>
  </si>
  <si>
    <t>From</t>
  </si>
  <si>
    <t>To</t>
  </si>
  <si>
    <t>N/A</t>
  </si>
  <si>
    <t>3 BED</t>
  </si>
  <si>
    <t>4 BED</t>
  </si>
  <si>
    <t>ON REQUEST</t>
  </si>
  <si>
    <t>Total:</t>
  </si>
  <si>
    <t>Pick Up Arrival / Departure</t>
  </si>
  <si>
    <t>Pick Up Time</t>
  </si>
  <si>
    <t>#Ppl</t>
  </si>
  <si>
    <t>Travel Deails</t>
  </si>
  <si>
    <t>Privacy Terms &amp; Conditions</t>
  </si>
  <si>
    <t>Datenschutz</t>
  </si>
  <si>
    <t>Pickup Time</t>
  </si>
  <si>
    <t>Red. Total:</t>
  </si>
  <si>
    <t>T. Nr.*)</t>
  </si>
  <si>
    <t>*) Numbering per category to identify who is playing together. 'PW' or empty if partner wanted.</t>
  </si>
  <si>
    <r>
      <t>23</t>
    </r>
    <r>
      <rPr>
        <b/>
        <vertAlign val="superscript"/>
        <sz val="28"/>
        <color rgb="FF123258"/>
        <rFont val="Roboto"/>
      </rPr>
      <t>rd</t>
    </r>
    <r>
      <rPr>
        <b/>
        <sz val="28"/>
        <color rgb="FF123258"/>
        <rFont val="Roboto"/>
      </rPr>
      <t xml:space="preserve"> RAIFFEISEN YOUTH CHAMPIONSHIPS</t>
    </r>
  </si>
  <si>
    <t>&amp; ANDRO YOUTH CHALLENGE TROPHY</t>
  </si>
  <si>
    <t>TIPS ARENA | 28 MAR – 01 April 2024</t>
  </si>
  <si>
    <t>2013 and younger</t>
  </si>
  <si>
    <t>2011 and younger</t>
  </si>
  <si>
    <t>2009 and younger</t>
  </si>
  <si>
    <t>2007 and younger</t>
  </si>
  <si>
    <t>2005 and younger</t>
  </si>
  <si>
    <t>-5%, if paid before 01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</si>
</sst>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F400]h:mm:ss\ AM/PM"/>
  </numFmts>
  <fonts count="30" x14ac:knownFonts="1">
    <font>
      <sz val="11"/>
      <color theme="1"/>
      <name val="Calibri"/>
      <family val="2"/>
      <scheme val="minor"/>
    </font>
    <font>
      <b/>
      <sz val="11"/>
      <color theme="1"/>
      <name val="Calibri"/>
      <family val="2"/>
      <scheme val="minor"/>
    </font>
    <font>
      <u/>
      <sz val="11"/>
      <color theme="10"/>
      <name val="Calibri"/>
      <family val="2"/>
      <scheme val="minor"/>
    </font>
    <font>
      <b/>
      <sz val="24"/>
      <color rgb="FF123258"/>
      <name val="Roboto"/>
    </font>
    <font>
      <b/>
      <sz val="20"/>
      <color rgb="FF123258"/>
      <name val="Roboto"/>
    </font>
    <font>
      <b/>
      <sz val="28"/>
      <color rgb="FF123258"/>
      <name val="Roboto"/>
    </font>
    <font>
      <b/>
      <vertAlign val="superscript"/>
      <sz val="28"/>
      <color rgb="FF123258"/>
      <name val="Roboto"/>
    </font>
    <font>
      <b/>
      <sz val="20"/>
      <name val="Roboto"/>
    </font>
    <font>
      <sz val="11"/>
      <color theme="1"/>
      <name val="Roboto"/>
    </font>
    <font>
      <b/>
      <sz val="14"/>
      <color theme="1"/>
      <name val="Roboto"/>
    </font>
    <font>
      <sz val="12"/>
      <color theme="1"/>
      <name val="Roboto"/>
    </font>
    <font>
      <sz val="11"/>
      <color theme="0" tint="-0.499984740745262"/>
      <name val="Roboto"/>
    </font>
    <font>
      <u/>
      <sz val="11"/>
      <color theme="10"/>
      <name val="Roboto"/>
    </font>
    <font>
      <b/>
      <sz val="11"/>
      <color theme="1"/>
      <name val="Roboto"/>
    </font>
    <font>
      <b/>
      <sz val="12"/>
      <color theme="1"/>
      <name val="Roboto"/>
    </font>
    <font>
      <sz val="8"/>
      <name val="Calibri"/>
      <family val="2"/>
      <scheme val="minor"/>
    </font>
    <font>
      <b/>
      <sz val="16"/>
      <color rgb="FF123258"/>
      <name val="Roboto"/>
    </font>
    <font>
      <u/>
      <sz val="12"/>
      <color theme="10"/>
      <name val="Roboto"/>
    </font>
    <font>
      <sz val="12"/>
      <color rgb="FF123258"/>
      <name val="Roboto"/>
    </font>
    <font>
      <b/>
      <sz val="12"/>
      <color rgb="FF123258"/>
      <name val="Roboto"/>
    </font>
    <font>
      <sz val="11"/>
      <color rgb="FF123258"/>
      <name val="Roboto"/>
    </font>
    <font>
      <u/>
      <sz val="11"/>
      <color rgb="FF123258"/>
      <name val="Roboto"/>
    </font>
    <font>
      <sz val="11"/>
      <name val="Roboto"/>
    </font>
    <font>
      <b/>
      <sz val="10"/>
      <color rgb="FF123258"/>
      <name val="Roboto"/>
    </font>
    <font>
      <sz val="10"/>
      <color theme="1"/>
      <name val="Roboto"/>
    </font>
    <font>
      <b/>
      <sz val="10"/>
      <color theme="1"/>
      <name val="Roboto"/>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auto="1"/>
      </right>
      <top style="medium">
        <color indexed="64"/>
      </top>
      <bottom/>
      <diagonal/>
    </border>
    <border>
      <left/>
      <right/>
      <top style="medium">
        <color indexed="64"/>
      </top>
      <bottom style="thin">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auto="1"/>
      </left>
      <right/>
      <top style="thin">
        <color auto="1"/>
      </top>
      <bottom style="medium">
        <color indexed="64"/>
      </bottom>
      <diagonal/>
    </border>
  </borders>
  <cellStyleXfs count="2">
    <xf numFmtId="0" fontId="0" fillId="0" borderId="0"/>
    <xf numFmtId="0" fontId="2" fillId="0" borderId="0" applyNumberFormat="0" applyFill="0" applyBorder="0" applyAlignment="0" applyProtection="0"/>
  </cellStyleXfs>
  <cellXfs count="157">
    <xf numFmtId="0" fontId="0" fillId="0" borderId="0" xfId="0"/>
    <xf numFmtId="0" fontId="1" fillId="0" borderId="0" xfId="0" applyFont="1" applyAlignment="1">
      <alignment horizontal="center"/>
    </xf>
    <xf numFmtId="0" fontId="0" fillId="0" borderId="0" xfId="0" applyAlignment="1">
      <alignment horizontal="center"/>
    </xf>
    <xf numFmtId="0" fontId="8" fillId="0" borderId="0" xfId="0" applyFont="1"/>
    <xf numFmtId="0" fontId="9" fillId="0" borderId="0" xfId="0" applyFont="1" applyAlignment="1">
      <alignment horizontal="left"/>
    </xf>
    <xf numFmtId="0" fontId="8" fillId="0" borderId="0" xfId="0" applyFont="1" applyAlignment="1">
      <alignment horizontal="left"/>
    </xf>
    <xf numFmtId="0" fontId="13" fillId="0" borderId="0" xfId="0" applyFont="1" applyAlignment="1">
      <alignment horizontal="right"/>
    </xf>
    <xf numFmtId="0" fontId="11" fillId="0" borderId="0" xfId="0" applyFont="1"/>
    <xf numFmtId="0" fontId="11" fillId="0" borderId="0" xfId="0" applyFont="1" applyAlignment="1">
      <alignment horizontal="center"/>
    </xf>
    <xf numFmtId="14" fontId="11" fillId="0" borderId="0" xfId="0" applyNumberFormat="1" applyFont="1" applyAlignment="1">
      <alignment horizontal="center"/>
    </xf>
    <xf numFmtId="0" fontId="10" fillId="0" borderId="0" xfId="0" applyFont="1"/>
    <xf numFmtId="0" fontId="12" fillId="0" borderId="0" xfId="1" applyFont="1" applyProtection="1"/>
    <xf numFmtId="0" fontId="19" fillId="0" borderId="15" xfId="0" applyFont="1" applyBorder="1" applyAlignment="1">
      <alignment horizontal="center"/>
    </xf>
    <xf numFmtId="0" fontId="19" fillId="0" borderId="16" xfId="0" applyFont="1" applyBorder="1" applyAlignment="1">
      <alignment horizontal="center"/>
    </xf>
    <xf numFmtId="0" fontId="19" fillId="0" borderId="14" xfId="0" applyFont="1" applyBorder="1" applyAlignment="1">
      <alignment horizontal="center"/>
    </xf>
    <xf numFmtId="0" fontId="19" fillId="0" borderId="17" xfId="0" applyFont="1" applyBorder="1" applyAlignment="1">
      <alignment horizontal="center"/>
    </xf>
    <xf numFmtId="0" fontId="17" fillId="0" borderId="0" xfId="1" applyFont="1" applyProtection="1"/>
    <xf numFmtId="0" fontId="8" fillId="0" borderId="0" xfId="0" applyFont="1" applyAlignment="1">
      <alignment horizontal="left" vertical="center"/>
    </xf>
    <xf numFmtId="0" fontId="13" fillId="0" borderId="0" xfId="0" applyFont="1"/>
    <xf numFmtId="0" fontId="8" fillId="0" borderId="10" xfId="0" applyFont="1" applyBorder="1"/>
    <xf numFmtId="0" fontId="8" fillId="0" borderId="11" xfId="0" applyFont="1" applyBorder="1"/>
    <xf numFmtId="0" fontId="8" fillId="0" borderId="12" xfId="0" applyFont="1" applyBorder="1"/>
    <xf numFmtId="0" fontId="20" fillId="0" borderId="13" xfId="0" applyFont="1" applyBorder="1" applyProtection="1">
      <protection locked="0"/>
    </xf>
    <xf numFmtId="0" fontId="12" fillId="0" borderId="13" xfId="1" applyFont="1" applyBorder="1" applyProtection="1">
      <protection locked="0"/>
    </xf>
    <xf numFmtId="1" fontId="20" fillId="0" borderId="37" xfId="0" applyNumberFormat="1" applyFont="1" applyBorder="1" applyAlignment="1" applyProtection="1">
      <alignment horizontal="center"/>
      <protection locked="0"/>
    </xf>
    <xf numFmtId="14" fontId="20" fillId="0" borderId="13" xfId="0" applyNumberFormat="1" applyFont="1" applyBorder="1" applyAlignment="1" applyProtection="1">
      <alignment horizontal="center"/>
      <protection locked="0"/>
    </xf>
    <xf numFmtId="0" fontId="8" fillId="0" borderId="1" xfId="0" applyFont="1" applyBorder="1" applyProtection="1">
      <protection locked="0"/>
    </xf>
    <xf numFmtId="0" fontId="21" fillId="0" borderId="1" xfId="1" applyFont="1" applyBorder="1" applyProtection="1">
      <protection locked="0"/>
    </xf>
    <xf numFmtId="0" fontId="20" fillId="0" borderId="1" xfId="0" applyFont="1" applyBorder="1" applyProtection="1">
      <protection locked="0"/>
    </xf>
    <xf numFmtId="1" fontId="20" fillId="0" borderId="1" xfId="0" applyNumberFormat="1" applyFont="1" applyBorder="1" applyAlignment="1" applyProtection="1">
      <alignment horizontal="center"/>
      <protection locked="0"/>
    </xf>
    <xf numFmtId="14" fontId="20" fillId="0" borderId="1" xfId="0" applyNumberFormat="1" applyFont="1" applyBorder="1" applyAlignment="1" applyProtection="1">
      <alignment horizontal="center"/>
      <protection locked="0"/>
    </xf>
    <xf numFmtId="0" fontId="18" fillId="0" borderId="25" xfId="0" applyFont="1" applyBorder="1" applyAlignment="1" applyProtection="1">
      <alignment horizontal="center"/>
      <protection locked="0"/>
    </xf>
    <xf numFmtId="14" fontId="18" fillId="0" borderId="25" xfId="0" applyNumberFormat="1" applyFont="1" applyBorder="1" applyAlignment="1" applyProtection="1">
      <alignment horizontal="center"/>
      <protection locked="0"/>
    </xf>
    <xf numFmtId="1" fontId="18" fillId="0" borderId="25" xfId="0" applyNumberFormat="1" applyFont="1" applyBorder="1" applyAlignment="1" applyProtection="1">
      <alignment horizontal="center"/>
      <protection locked="0"/>
    </xf>
    <xf numFmtId="0" fontId="18" fillId="0" borderId="1" xfId="0"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1" fontId="18" fillId="0" borderId="1" xfId="0" applyNumberFormat="1" applyFont="1" applyBorder="1" applyAlignment="1" applyProtection="1">
      <alignment horizontal="center"/>
      <protection locked="0"/>
    </xf>
    <xf numFmtId="0" fontId="18" fillId="0" borderId="30" xfId="0" applyFont="1" applyBorder="1" applyAlignment="1" applyProtection="1">
      <alignment horizontal="center"/>
      <protection locked="0"/>
    </xf>
    <xf numFmtId="14" fontId="18" fillId="0" borderId="30" xfId="0" applyNumberFormat="1" applyFont="1" applyBorder="1" applyAlignment="1" applyProtection="1">
      <alignment horizontal="center"/>
      <protection locked="0"/>
    </xf>
    <xf numFmtId="1" fontId="18" fillId="0" borderId="30" xfId="0" applyNumberFormat="1" applyFont="1" applyBorder="1" applyAlignment="1" applyProtection="1">
      <alignment horizontal="center"/>
      <protection locked="0"/>
    </xf>
    <xf numFmtId="0" fontId="8" fillId="0" borderId="0" xfId="0" applyFont="1" applyAlignment="1">
      <alignment horizontal="center"/>
    </xf>
    <xf numFmtId="0" fontId="8" fillId="0" borderId="0" xfId="0" quotePrefix="1" applyFont="1" applyAlignment="1">
      <alignment horizontal="center"/>
    </xf>
    <xf numFmtId="0" fontId="22" fillId="0" borderId="19" xfId="0" applyFont="1" applyBorder="1" applyAlignment="1">
      <alignment horizontal="center"/>
    </xf>
    <xf numFmtId="0" fontId="22" fillId="0" borderId="21" xfId="0" applyFont="1" applyBorder="1" applyAlignment="1">
      <alignment horizontal="center"/>
    </xf>
    <xf numFmtId="0" fontId="22" fillId="0" borderId="23" xfId="0" applyFont="1" applyBorder="1" applyAlignment="1">
      <alignment horizontal="center"/>
    </xf>
    <xf numFmtId="0" fontId="22" fillId="0" borderId="32" xfId="0" applyFont="1" applyBorder="1" applyAlignment="1" applyProtection="1">
      <alignment horizontal="left"/>
      <protection locked="0"/>
    </xf>
    <xf numFmtId="0" fontId="22" fillId="0" borderId="18" xfId="0" applyFont="1" applyBorder="1" applyAlignment="1" applyProtection="1">
      <alignment horizontal="center"/>
      <protection locked="0"/>
    </xf>
    <xf numFmtId="0" fontId="22" fillId="0" borderId="33" xfId="0" applyFont="1" applyBorder="1" applyAlignment="1" applyProtection="1">
      <alignment horizontal="left"/>
      <protection locked="0"/>
    </xf>
    <xf numFmtId="0" fontId="22" fillId="0" borderId="27" xfId="0" applyFont="1" applyBorder="1" applyAlignment="1" applyProtection="1">
      <alignment horizontal="center"/>
      <protection locked="0"/>
    </xf>
    <xf numFmtId="14" fontId="22" fillId="0" borderId="28" xfId="0" applyNumberFormat="1" applyFont="1" applyBorder="1" applyAlignment="1" applyProtection="1">
      <alignment horizontal="center"/>
      <protection locked="0"/>
    </xf>
    <xf numFmtId="0" fontId="22" fillId="0" borderId="20" xfId="0" applyFont="1" applyBorder="1" applyAlignment="1" applyProtection="1">
      <alignment horizontal="center"/>
      <protection locked="0"/>
    </xf>
    <xf numFmtId="0" fontId="22" fillId="0" borderId="34" xfId="0" applyFont="1" applyBorder="1" applyAlignment="1" applyProtection="1">
      <alignment horizontal="left"/>
      <protection locked="0"/>
    </xf>
    <xf numFmtId="0" fontId="22" fillId="0" borderId="29" xfId="0" applyFont="1" applyBorder="1" applyAlignment="1" applyProtection="1">
      <alignment horizontal="center"/>
      <protection locked="0"/>
    </xf>
    <xf numFmtId="14" fontId="22" fillId="0" borderId="31" xfId="0" applyNumberFormat="1"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3" fillId="0" borderId="14" xfId="0" applyFont="1" applyBorder="1" applyAlignment="1">
      <alignment horizontal="center"/>
    </xf>
    <xf numFmtId="0" fontId="23" fillId="0" borderId="16" xfId="0" applyFont="1" applyBorder="1" applyAlignment="1">
      <alignment horizontal="center"/>
    </xf>
    <xf numFmtId="0" fontId="22" fillId="0" borderId="33" xfId="0" applyFont="1" applyBorder="1" applyAlignment="1" applyProtection="1">
      <alignment horizontal="center"/>
      <protection locked="0"/>
    </xf>
    <xf numFmtId="0" fontId="22" fillId="0" borderId="34" xfId="0" applyFont="1" applyBorder="1" applyAlignment="1" applyProtection="1">
      <alignment horizontal="center"/>
      <protection locked="0"/>
    </xf>
    <xf numFmtId="164" fontId="8" fillId="0" borderId="0" xfId="0" applyNumberFormat="1" applyFont="1" applyAlignment="1">
      <alignment horizontal="center"/>
    </xf>
    <xf numFmtId="0" fontId="20" fillId="0" borderId="0" xfId="0" applyFont="1" applyAlignment="1" applyProtection="1">
      <alignment horizontal="center"/>
      <protection locked="0"/>
    </xf>
    <xf numFmtId="0" fontId="25" fillId="0" borderId="15" xfId="0" applyFont="1" applyBorder="1" applyAlignment="1">
      <alignment horizontal="center"/>
    </xf>
    <xf numFmtId="0" fontId="25" fillId="0" borderId="16" xfId="0" applyFont="1" applyBorder="1" applyAlignment="1">
      <alignment horizontal="center"/>
    </xf>
    <xf numFmtId="0" fontId="25" fillId="0" borderId="14" xfId="0" applyFont="1" applyBorder="1" applyAlignment="1">
      <alignment horizontal="center"/>
    </xf>
    <xf numFmtId="0" fontId="25" fillId="0" borderId="17" xfId="0" applyFont="1" applyBorder="1"/>
    <xf numFmtId="0" fontId="22" fillId="0" borderId="0" xfId="0" applyFont="1" applyAlignment="1" applyProtection="1">
      <alignment horizontal="left"/>
      <protection locked="0"/>
    </xf>
    <xf numFmtId="0" fontId="22" fillId="0" borderId="0" xfId="0" applyFont="1" applyAlignment="1" applyProtection="1">
      <alignment horizontal="center"/>
      <protection locked="0"/>
    </xf>
    <xf numFmtId="14" fontId="22" fillId="0" borderId="0" xfId="0" applyNumberFormat="1" applyFont="1" applyAlignment="1" applyProtection="1">
      <alignment horizontal="center"/>
      <protection locked="0"/>
    </xf>
    <xf numFmtId="0" fontId="22" fillId="0" borderId="0" xfId="0" applyFont="1" applyAlignment="1">
      <alignment horizontal="center"/>
    </xf>
    <xf numFmtId="14" fontId="18" fillId="0" borderId="25" xfId="0" applyNumberFormat="1" applyFont="1" applyBorder="1" applyAlignment="1">
      <alignment horizontal="center"/>
    </xf>
    <xf numFmtId="14" fontId="18" fillId="0" borderId="1" xfId="0" applyNumberFormat="1" applyFont="1" applyBorder="1" applyAlignment="1">
      <alignment horizontal="center"/>
    </xf>
    <xf numFmtId="14" fontId="18" fillId="0" borderId="30" xfId="0" applyNumberFormat="1" applyFont="1" applyBorder="1" applyAlignment="1">
      <alignment horizontal="center"/>
    </xf>
    <xf numFmtId="0" fontId="22" fillId="0" borderId="32" xfId="0" applyFont="1" applyBorder="1" applyAlignment="1" applyProtection="1">
      <alignment horizontal="center"/>
      <protection locked="0"/>
    </xf>
    <xf numFmtId="0" fontId="22" fillId="0" borderId="39" xfId="0" applyFont="1" applyBorder="1" applyAlignment="1">
      <alignment horizontal="center"/>
    </xf>
    <xf numFmtId="14" fontId="22" fillId="0" borderId="35" xfId="0" applyNumberFormat="1" applyFont="1" applyBorder="1" applyAlignment="1" applyProtection="1">
      <alignment horizontal="center"/>
      <protection locked="0"/>
    </xf>
    <xf numFmtId="14" fontId="22" fillId="0" borderId="10" xfId="0" applyNumberFormat="1" applyFont="1" applyBorder="1" applyAlignment="1" applyProtection="1">
      <alignment horizontal="center"/>
      <protection locked="0"/>
    </xf>
    <xf numFmtId="0" fontId="22" fillId="0" borderId="40"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8" fillId="0" borderId="0" xfId="0" quotePrefix="1" applyFont="1" applyAlignment="1">
      <alignment horizontal="center"/>
    </xf>
    <xf numFmtId="0" fontId="22" fillId="0" borderId="29" xfId="0" applyFont="1" applyBorder="1" applyAlignment="1" applyProtection="1">
      <alignment horizontal="left"/>
      <protection locked="0"/>
    </xf>
    <xf numFmtId="0" fontId="22" fillId="0" borderId="30"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22" fillId="0" borderId="28"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9" fillId="0" borderId="0" xfId="0" applyFont="1" applyAlignment="1">
      <alignment horizontal="left"/>
    </xf>
    <xf numFmtId="0" fontId="9" fillId="0" borderId="6" xfId="0" applyFont="1" applyBorder="1" applyAlignment="1">
      <alignment horizontal="left"/>
    </xf>
    <xf numFmtId="0" fontId="19" fillId="0" borderId="15" xfId="0" applyFont="1" applyBorder="1" applyAlignment="1">
      <alignment horizontal="center"/>
    </xf>
    <xf numFmtId="0" fontId="19" fillId="0" borderId="16" xfId="0" applyFont="1" applyBorder="1" applyAlignment="1">
      <alignment horizont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22" fillId="0" borderId="31" xfId="0" applyFont="1" applyBorder="1" applyAlignment="1" applyProtection="1">
      <alignment horizontal="left"/>
      <protection locked="0"/>
    </xf>
    <xf numFmtId="0" fontId="8" fillId="0" borderId="0" xfId="0" applyFont="1" applyAlignment="1">
      <alignment horizontal="center"/>
    </xf>
    <xf numFmtId="0" fontId="16" fillId="0" borderId="0" xfId="0" applyFont="1" applyAlignment="1">
      <alignment horizontal="center" vertical="center"/>
    </xf>
    <xf numFmtId="0" fontId="25" fillId="0" borderId="16" xfId="0" applyFont="1" applyBorder="1" applyAlignment="1">
      <alignment horizontal="center"/>
    </xf>
    <xf numFmtId="0" fontId="25" fillId="0" borderId="15" xfId="0" applyFont="1" applyBorder="1" applyAlignment="1">
      <alignment horizontal="center"/>
    </xf>
    <xf numFmtId="0" fontId="25" fillId="0" borderId="17" xfId="0" applyFont="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0" xfId="0" applyFont="1" applyAlignment="1">
      <alignment horizontal="left"/>
    </xf>
    <xf numFmtId="0" fontId="22" fillId="0" borderId="24" xfId="0" applyFont="1" applyBorder="1" applyAlignment="1" applyProtection="1">
      <alignment horizontal="left"/>
      <protection locked="0"/>
    </xf>
    <xf numFmtId="0" fontId="22" fillId="0" borderId="25"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18" fillId="0" borderId="24" xfId="0" applyFont="1" applyBorder="1" applyAlignment="1" applyProtection="1">
      <alignment horizontal="left"/>
      <protection locked="0"/>
    </xf>
    <xf numFmtId="0" fontId="18" fillId="0" borderId="25" xfId="0" applyFont="1" applyBorder="1" applyAlignment="1" applyProtection="1">
      <alignment horizontal="left"/>
      <protection locked="0"/>
    </xf>
    <xf numFmtId="0" fontId="18" fillId="0" borderId="27" xfId="0" applyFont="1" applyBorder="1" applyAlignment="1" applyProtection="1">
      <alignment horizontal="left"/>
      <protection locked="0"/>
    </xf>
    <xf numFmtId="0" fontId="18" fillId="0" borderId="1" xfId="0" applyFont="1" applyBorder="1" applyAlignment="1" applyProtection="1">
      <alignment horizontal="left"/>
      <protection locked="0"/>
    </xf>
    <xf numFmtId="0" fontId="18" fillId="0" borderId="29" xfId="0" applyFont="1" applyBorder="1" applyAlignment="1" applyProtection="1">
      <alignment horizontal="left"/>
      <protection locked="0"/>
    </xf>
    <xf numFmtId="0" fontId="18" fillId="0" borderId="30" xfId="0" applyFont="1" applyBorder="1" applyAlignment="1" applyProtection="1">
      <alignment horizontal="left"/>
      <protection locked="0"/>
    </xf>
    <xf numFmtId="164" fontId="10" fillId="0" borderId="36" xfId="0" applyNumberFormat="1" applyFont="1" applyBorder="1" applyAlignment="1">
      <alignment horizontal="center"/>
    </xf>
    <xf numFmtId="164" fontId="10" fillId="0" borderId="26" xfId="0" applyNumberFormat="1" applyFont="1" applyBorder="1" applyAlignment="1">
      <alignment horizontal="center"/>
    </xf>
    <xf numFmtId="164" fontId="8" fillId="0" borderId="15" xfId="0" applyNumberFormat="1" applyFont="1" applyBorder="1" applyAlignment="1">
      <alignment horizontal="center"/>
    </xf>
    <xf numFmtId="164" fontId="8" fillId="0" borderId="17" xfId="0" applyNumberFormat="1" applyFont="1" applyBorder="1" applyAlignment="1">
      <alignment horizontal="center"/>
    </xf>
    <xf numFmtId="0" fontId="8" fillId="0" borderId="15" xfId="0" applyFont="1" applyBorder="1" applyAlignment="1">
      <alignment horizontal="center"/>
    </xf>
    <xf numFmtId="0" fontId="8" fillId="0" borderId="17" xfId="0" applyFont="1" applyBorder="1" applyAlignment="1">
      <alignment horizontal="center"/>
    </xf>
    <xf numFmtId="0" fontId="13" fillId="0" borderId="0" xfId="0" applyFont="1" applyAlignment="1">
      <alignment horizontal="left"/>
    </xf>
    <xf numFmtId="0" fontId="19" fillId="0" borderId="17" xfId="0" applyFont="1" applyBorder="1" applyAlignment="1">
      <alignment horizontal="center"/>
    </xf>
    <xf numFmtId="0" fontId="18" fillId="0" borderId="13" xfId="0" applyFont="1" applyBorder="1" applyAlignment="1">
      <alignment horizontal="left"/>
    </xf>
    <xf numFmtId="0" fontId="13" fillId="0" borderId="0" xfId="0" applyFont="1" applyAlignment="1">
      <alignment horizontal="left" vertical="center"/>
    </xf>
    <xf numFmtId="0" fontId="8" fillId="0" borderId="0" xfId="0" quotePrefix="1" applyFont="1" applyAlignment="1">
      <alignment horizontal="left"/>
    </xf>
    <xf numFmtId="164" fontId="10" fillId="0" borderId="12" xfId="0" applyNumberFormat="1" applyFont="1" applyBorder="1" applyAlignment="1">
      <alignment horizontal="center"/>
    </xf>
    <xf numFmtId="164" fontId="10" fillId="0" borderId="28" xfId="0" applyNumberFormat="1" applyFont="1" applyBorder="1" applyAlignment="1">
      <alignment horizontal="center"/>
    </xf>
    <xf numFmtId="164" fontId="10" fillId="0" borderId="15" xfId="0" applyNumberFormat="1" applyFont="1" applyBorder="1" applyAlignment="1">
      <alignment horizontal="center"/>
    </xf>
    <xf numFmtId="0" fontId="10" fillId="0" borderId="17" xfId="0" applyFont="1" applyBorder="1" applyAlignment="1">
      <alignment horizontal="center"/>
    </xf>
    <xf numFmtId="0" fontId="23" fillId="0" borderId="15" xfId="0" applyFont="1" applyBorder="1" applyAlignment="1">
      <alignment horizontal="center"/>
    </xf>
    <xf numFmtId="0" fontId="23" fillId="0" borderId="17" xfId="0" applyFont="1" applyBorder="1" applyAlignment="1">
      <alignment horizontal="center"/>
    </xf>
    <xf numFmtId="165" fontId="20" fillId="0" borderId="13" xfId="0" applyNumberFormat="1" applyFont="1" applyBorder="1" applyAlignment="1" applyProtection="1">
      <alignment horizontal="center"/>
      <protection locked="0"/>
    </xf>
    <xf numFmtId="165" fontId="20" fillId="0" borderId="1" xfId="0" applyNumberFormat="1" applyFont="1" applyBorder="1" applyAlignment="1" applyProtection="1">
      <alignment horizontal="center"/>
      <protection locked="0"/>
    </xf>
    <xf numFmtId="0" fontId="23" fillId="0" borderId="16" xfId="0" applyFont="1" applyBorder="1" applyAlignment="1">
      <alignment horizontal="center"/>
    </xf>
    <xf numFmtId="0" fontId="20" fillId="0" borderId="35" xfId="0" applyFont="1" applyBorder="1" applyAlignment="1" applyProtection="1">
      <alignment horizontal="center"/>
      <protection locked="0"/>
    </xf>
    <xf numFmtId="0" fontId="20" fillId="0" borderId="38" xfId="0" applyFont="1" applyBorder="1" applyAlignment="1" applyProtection="1">
      <alignment horizontal="center"/>
      <protection locked="0"/>
    </xf>
    <xf numFmtId="0" fontId="20" fillId="0" borderId="36" xfId="0" applyFont="1" applyBorder="1" applyAlignment="1" applyProtection="1">
      <alignment horizontal="center"/>
      <protection locked="0"/>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0" fontId="14" fillId="0" borderId="15" xfId="0" applyFont="1" applyBorder="1" applyAlignment="1">
      <alignment horizontal="center"/>
    </xf>
    <xf numFmtId="0" fontId="14" fillId="0" borderId="17" xfId="0" applyFont="1" applyBorder="1" applyAlignment="1">
      <alignment horizontal="center"/>
    </xf>
    <xf numFmtId="1" fontId="10" fillId="0" borderId="25" xfId="0" applyNumberFormat="1" applyFont="1" applyBorder="1" applyAlignment="1">
      <alignment horizontal="center"/>
    </xf>
    <xf numFmtId="1" fontId="10" fillId="0" borderId="1" xfId="0" applyNumberFormat="1" applyFont="1" applyBorder="1" applyAlignment="1">
      <alignment horizontal="center"/>
    </xf>
    <xf numFmtId="1" fontId="10" fillId="0" borderId="30" xfId="0" applyNumberFormat="1" applyFont="1" applyBorder="1" applyAlignment="1">
      <alignment horizontal="center"/>
    </xf>
    <xf numFmtId="0" fontId="18" fillId="0" borderId="1" xfId="0" applyFont="1" applyBorder="1" applyAlignment="1">
      <alignment horizontal="left"/>
    </xf>
    <xf numFmtId="0" fontId="24" fillId="0" borderId="15" xfId="0" applyFont="1" applyBorder="1" applyAlignment="1">
      <alignment horizontal="center"/>
    </xf>
    <xf numFmtId="0" fontId="24" fillId="0" borderId="17" xfId="0" applyFont="1" applyBorder="1" applyAlignment="1">
      <alignment horizontal="center"/>
    </xf>
    <xf numFmtId="0" fontId="0" fillId="0" borderId="0" xfId="0" applyAlignment="1">
      <alignment horizontal="right"/>
    </xf>
    <xf numFmtId="164" fontId="10" fillId="0" borderId="41" xfId="0" applyNumberFormat="1" applyFont="1" applyBorder="1" applyAlignment="1">
      <alignment horizontal="center"/>
    </xf>
    <xf numFmtId="164" fontId="10" fillId="0" borderId="23" xfId="0" applyNumberFormat="1" applyFont="1" applyBorder="1" applyAlignment="1">
      <alignment horizontal="center"/>
    </xf>
    <xf numFmtId="164" fontId="10" fillId="0" borderId="10" xfId="0" applyNumberFormat="1" applyFont="1" applyBorder="1" applyAlignment="1">
      <alignment horizontal="center"/>
    </xf>
    <xf numFmtId="164" fontId="10" fillId="0" borderId="21" xfId="0" applyNumberFormat="1" applyFont="1" applyBorder="1" applyAlignment="1">
      <alignment horizontal="center"/>
    </xf>
  </cellXfs>
  <cellStyles count="2">
    <cellStyle name="Link" xfId="1" builtinId="8"/>
    <cellStyle name="Standard" xfId="0" builtinId="0"/>
  </cellStyles>
  <dxfs count="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auto="1"/>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colors>
    <mruColors>
      <color rgb="FF12325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4FBCA0-566E-40E8-BBD6-5CB22FD4052D}" name="Hotels" displayName="Hotels" ref="B2:F8" totalsRowShown="0" headerRowDxfId="3">
  <autoFilter ref="B2:F8" xr:uid="{324FBCA0-566E-40E8-BBD6-5CB22FD4052D}"/>
  <tableColumns count="5">
    <tableColumn id="1" xr3:uid="{9834F2FE-2B23-4B44-83B0-A18E2877287B}" name="Hotels"/>
    <tableColumn id="2" xr3:uid="{11B5E469-3D6A-4C41-A997-17F18711B499}" name="SR"/>
    <tableColumn id="3" xr3:uid="{C4C10410-FD81-4820-8BF6-C6C6FA0E07AA}" name="DR"/>
    <tableColumn id="4" xr3:uid="{4B2D020B-C30A-4B2A-AC95-633C590C89C0}" name="3 BED"/>
    <tableColumn id="5" xr3:uid="{46D0EB6A-BFB9-43D3-90F2-38E2927AB43E}" name="4 BE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A0BB46-A461-4CCC-A67D-4DB1E3AB2A1B}" name="Roomtype" displayName="Roomtype" ref="H2:H6" totalsRowShown="0">
  <autoFilter ref="H2:H6" xr:uid="{03A0BB46-A461-4CCC-A67D-4DB1E3AB2A1B}"/>
  <tableColumns count="1">
    <tableColumn id="1" xr3:uid="{C448E5F6-33F6-4343-947C-43A0C77303CA}" name="Room Typ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3A22DC-BDD3-4CE6-9BF7-EA412F2C9CA6}" name="Transport" displayName="Transport" ref="J2:J5" totalsRowShown="0">
  <autoFilter ref="J2:J5" xr:uid="{353A22DC-BDD3-4CE6-9BF7-EA412F2C9CA6}"/>
  <tableColumns count="1">
    <tableColumn id="1" xr3:uid="{3E7F61CF-3F0F-4756-B205-068D71390A21}" name="Transpor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E3AF24-257B-42EB-AEE4-6C54F1669732}" name="Events" displayName="Events" ref="L2:P7" totalsRowShown="0">
  <autoFilter ref="L2:P7" xr:uid="{D5E3AF24-257B-42EB-AEE4-6C54F1669732}"/>
  <tableColumns count="5">
    <tableColumn id="1" xr3:uid="{7EA44E25-8020-4E3D-8FB7-159276FDD83B}" name="Events"/>
    <tableColumn id="2" xr3:uid="{C9FB9B1A-A2F8-49BC-B95A-B1B5EDC41CAF}" name="Boys Team"/>
    <tableColumn id="3" xr3:uid="{D38F196D-C3A7-4A07-9CDC-D23A0EA70E79}" name="Girls Team"/>
    <tableColumn id="4" xr3:uid="{E31E8F98-80C2-42EB-8628-4748A1949543}" name="Boys Single"/>
    <tableColumn id="5" xr3:uid="{A94E3ADA-CBCA-40A7-B4F1-0572B6E32C34}" name="Girls Singl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youth.championships@froschberg.at"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topLeftCell="A6" workbookViewId="0">
      <selection activeCell="E54" sqref="E54"/>
    </sheetView>
  </sheetViews>
  <sheetFormatPr baseColWidth="10" defaultColWidth="11.54296875" defaultRowHeight="14.5" x14ac:dyDescent="0.35"/>
  <cols>
    <col min="1" max="1" width="4.90625" style="3" customWidth="1"/>
    <col min="2" max="2" width="7.6328125" style="3" customWidth="1"/>
    <col min="3" max="6" width="12.6328125" style="3" customWidth="1"/>
    <col min="7" max="7" width="7.6328125" style="3" customWidth="1"/>
    <col min="8" max="8" width="12.6328125" style="3" customWidth="1"/>
    <col min="9" max="13" width="7.6328125" style="3" customWidth="1"/>
    <col min="14" max="14" width="7" style="3" customWidth="1"/>
    <col min="15" max="16384" width="11.54296875" style="3"/>
  </cols>
  <sheetData>
    <row r="1" spans="1:14" ht="40.5" x14ac:dyDescent="0.35">
      <c r="A1" s="90" t="s">
        <v>112</v>
      </c>
      <c r="B1" s="90"/>
      <c r="C1" s="90"/>
      <c r="D1" s="90"/>
      <c r="E1" s="90"/>
      <c r="F1" s="90"/>
      <c r="G1" s="90"/>
      <c r="H1" s="90"/>
      <c r="I1" s="90"/>
      <c r="J1" s="90"/>
      <c r="K1" s="90"/>
      <c r="L1" s="90"/>
      <c r="M1" s="90"/>
      <c r="N1" s="90"/>
    </row>
    <row r="2" spans="1:14" ht="23.4" customHeight="1" x14ac:dyDescent="0.35">
      <c r="A2" s="91" t="s">
        <v>63</v>
      </c>
      <c r="B2" s="91"/>
      <c r="C2" s="91"/>
      <c r="D2" s="91"/>
      <c r="E2" s="91"/>
      <c r="F2" s="91"/>
      <c r="G2" s="91"/>
      <c r="H2" s="91"/>
      <c r="I2" s="91"/>
      <c r="J2" s="91"/>
      <c r="K2" s="91"/>
      <c r="L2" s="91"/>
      <c r="M2" s="91"/>
      <c r="N2" s="91"/>
    </row>
    <row r="3" spans="1:14" ht="27.65" customHeight="1" x14ac:dyDescent="0.35">
      <c r="A3" s="92" t="s">
        <v>113</v>
      </c>
      <c r="B3" s="92"/>
      <c r="C3" s="92"/>
      <c r="D3" s="92"/>
      <c r="E3" s="92"/>
      <c r="F3" s="92"/>
      <c r="G3" s="92"/>
      <c r="H3" s="92"/>
      <c r="I3" s="92"/>
      <c r="J3" s="92"/>
      <c r="K3" s="92"/>
      <c r="L3" s="92"/>
      <c r="M3" s="92"/>
      <c r="N3" s="92"/>
    </row>
    <row r="4" spans="1:14" ht="39.65" customHeight="1" x14ac:dyDescent="0.35">
      <c r="A4" s="93" t="s">
        <v>114</v>
      </c>
      <c r="B4" s="93"/>
      <c r="C4" s="93"/>
      <c r="D4" s="93"/>
      <c r="E4" s="93"/>
      <c r="F4" s="93"/>
      <c r="G4" s="93"/>
      <c r="H4" s="93"/>
      <c r="I4" s="93"/>
      <c r="J4" s="93"/>
      <c r="K4" s="93"/>
      <c r="L4" s="93"/>
      <c r="M4" s="93"/>
      <c r="N4" s="93"/>
    </row>
    <row r="6" spans="1:14" ht="18" customHeight="1" x14ac:dyDescent="0.35">
      <c r="A6" s="91" t="s">
        <v>64</v>
      </c>
      <c r="B6" s="91"/>
      <c r="C6" s="91"/>
      <c r="D6" s="91"/>
      <c r="E6" s="91"/>
      <c r="F6" s="91"/>
      <c r="G6" s="91"/>
      <c r="H6" s="91"/>
      <c r="I6" s="91"/>
      <c r="J6" s="91"/>
      <c r="K6" s="91"/>
      <c r="L6" s="91"/>
      <c r="M6" s="91"/>
      <c r="N6" s="91"/>
    </row>
    <row r="7" spans="1:14" ht="25.25" customHeight="1" x14ac:dyDescent="0.35">
      <c r="F7" s="95"/>
      <c r="G7" s="95"/>
      <c r="H7" s="95"/>
      <c r="I7" s="95"/>
      <c r="J7" s="95"/>
      <c r="K7" s="95"/>
    </row>
    <row r="8" spans="1:14" ht="18" x14ac:dyDescent="0.4">
      <c r="C8" s="86" t="s">
        <v>65</v>
      </c>
      <c r="D8" s="87"/>
      <c r="E8" s="77"/>
      <c r="F8" s="78"/>
      <c r="G8" s="78"/>
      <c r="H8" s="78"/>
      <c r="I8" s="79"/>
    </row>
    <row r="9" spans="1:14" ht="7.25" customHeight="1" x14ac:dyDescent="0.4">
      <c r="C9" s="4"/>
      <c r="D9" s="5"/>
    </row>
    <row r="10" spans="1:14" ht="18" x14ac:dyDescent="0.4">
      <c r="C10" s="86" t="s">
        <v>66</v>
      </c>
      <c r="D10" s="87"/>
      <c r="E10" s="77"/>
      <c r="F10" s="78"/>
      <c r="G10" s="78"/>
      <c r="H10" s="78"/>
      <c r="I10" s="79"/>
    </row>
    <row r="11" spans="1:14" ht="7.25" customHeight="1" x14ac:dyDescent="0.4">
      <c r="C11" s="4"/>
      <c r="D11" s="5"/>
    </row>
    <row r="12" spans="1:14" ht="18" x14ac:dyDescent="0.4">
      <c r="C12" s="86" t="s">
        <v>15</v>
      </c>
      <c r="D12" s="87"/>
      <c r="E12" s="77"/>
      <c r="F12" s="78"/>
      <c r="G12" s="78"/>
      <c r="H12" s="78"/>
      <c r="I12" s="79"/>
    </row>
    <row r="13" spans="1:14" ht="7.25" customHeight="1" x14ac:dyDescent="0.4">
      <c r="C13" s="4"/>
      <c r="D13" s="5"/>
    </row>
    <row r="14" spans="1:14" ht="18" x14ac:dyDescent="0.4">
      <c r="C14" s="86" t="s">
        <v>12</v>
      </c>
      <c r="D14" s="87"/>
      <c r="E14" s="77"/>
      <c r="F14" s="78"/>
      <c r="G14" s="78"/>
      <c r="H14" s="78"/>
      <c r="I14" s="79"/>
    </row>
    <row r="15" spans="1:14" ht="7.25" customHeight="1" x14ac:dyDescent="0.4">
      <c r="C15" s="4"/>
      <c r="D15" s="5"/>
    </row>
    <row r="16" spans="1:14" ht="18" x14ac:dyDescent="0.4">
      <c r="C16" s="86" t="s">
        <v>56</v>
      </c>
      <c r="D16" s="87"/>
      <c r="E16" s="77"/>
      <c r="F16" s="78"/>
      <c r="G16" s="78"/>
      <c r="H16" s="78"/>
      <c r="I16" s="79"/>
    </row>
    <row r="17" spans="1:14" ht="18" x14ac:dyDescent="0.4">
      <c r="C17" s="4"/>
      <c r="D17" s="4"/>
      <c r="E17" s="60"/>
      <c r="F17" s="60"/>
      <c r="G17" s="60"/>
      <c r="H17" s="60"/>
      <c r="I17" s="60"/>
    </row>
    <row r="18" spans="1:14" ht="20.5" x14ac:dyDescent="0.35">
      <c r="A18" s="96" t="s">
        <v>83</v>
      </c>
      <c r="B18" s="96"/>
      <c r="C18" s="96"/>
      <c r="D18" s="96"/>
      <c r="E18" s="96"/>
      <c r="F18" s="96"/>
      <c r="G18" s="96"/>
      <c r="H18" s="96"/>
      <c r="I18" s="96"/>
      <c r="J18" s="96"/>
      <c r="K18" s="96"/>
      <c r="L18" s="96"/>
      <c r="M18" s="96"/>
      <c r="N18" s="96"/>
    </row>
    <row r="19" spans="1:14" ht="15" thickBot="1" x14ac:dyDescent="0.4"/>
    <row r="20" spans="1:14" ht="15" thickBot="1" x14ac:dyDescent="0.4">
      <c r="A20" s="6" t="s">
        <v>11</v>
      </c>
      <c r="B20" s="61" t="s">
        <v>2</v>
      </c>
      <c r="C20" s="98" t="s">
        <v>0</v>
      </c>
      <c r="D20" s="99"/>
      <c r="E20" s="98" t="s">
        <v>1</v>
      </c>
      <c r="F20" s="99"/>
      <c r="G20" s="62" t="s">
        <v>4</v>
      </c>
      <c r="H20" s="63" t="s">
        <v>67</v>
      </c>
      <c r="I20" s="97" t="s">
        <v>5</v>
      </c>
      <c r="J20" s="97"/>
      <c r="K20" s="98" t="s">
        <v>6</v>
      </c>
      <c r="L20" s="99"/>
      <c r="M20" s="64" t="s">
        <v>110</v>
      </c>
    </row>
    <row r="21" spans="1:14" ht="15" thickBot="1" x14ac:dyDescent="0.4">
      <c r="A21" s="7">
        <v>0</v>
      </c>
      <c r="B21" s="7" t="s">
        <v>3</v>
      </c>
      <c r="C21" s="109" t="s">
        <v>20</v>
      </c>
      <c r="D21" s="109"/>
      <c r="E21" s="109" t="s">
        <v>8</v>
      </c>
      <c r="F21" s="109"/>
      <c r="G21" s="8" t="s">
        <v>9</v>
      </c>
      <c r="H21" s="9">
        <v>41567</v>
      </c>
      <c r="I21" s="8" t="s">
        <v>34</v>
      </c>
      <c r="J21" s="8" t="str">
        <f>IF(G21="M","("&amp; INDEX(Events[Boys Single],MATCH(I21,Events[Events],0)) &amp; ")",IF(G21="F","("&amp; INDEX(Events[Girls Single],MATCH(I21,Events[Events],0)) &amp; ")",""))</f>
        <v>(CBS)</v>
      </c>
      <c r="K21" s="8" t="s">
        <v>24</v>
      </c>
      <c r="L21" s="8" t="str">
        <f>IF(G21="M","("&amp; INDEX(Events[Boys Team],MATCH(K21,Events[Events],0)) &amp; ")",IF(G21="F","("&amp; INDEX(Events[Girls Team],MATCH(K21,Events[Events],0)) &amp; ")",""))</f>
        <v>(MCBT)</v>
      </c>
      <c r="M21" s="8">
        <v>1</v>
      </c>
    </row>
    <row r="22" spans="1:14" ht="15.5" x14ac:dyDescent="0.35">
      <c r="A22" s="10">
        <v>1</v>
      </c>
      <c r="B22" s="45"/>
      <c r="C22" s="110"/>
      <c r="D22" s="111"/>
      <c r="E22" s="111"/>
      <c r="F22" s="112"/>
      <c r="G22" s="46"/>
      <c r="H22" s="74"/>
      <c r="I22" s="46"/>
      <c r="J22" s="42" t="str">
        <f>IF(AND(G22="M",I22&lt;&gt;""),"("&amp; INDEX(Events[Boys Single],MATCH(I22,Events[Events],0)) &amp; ")",IF(AND(G22="F",I22&lt;&gt;""),"("&amp; INDEX(Events[Girls Single],MATCH(I22,Events[Events],0)) &amp; ")",""))</f>
        <v/>
      </c>
      <c r="K22" s="46"/>
      <c r="L22" s="42" t="str">
        <f>IF(AND(G22="M",K22&lt;&gt;""),"("&amp; INDEX(Events[Boys Team],MATCH(K22,Events[Events],0)) &amp; ")",IF(AND(G22="F",K22&lt;&gt;""),"("&amp; INDEX(Events[Girls Team],MATCH(K22,Events[Events],0)) &amp; ")",""))</f>
        <v/>
      </c>
      <c r="M22" s="72"/>
    </row>
    <row r="23" spans="1:14" ht="15.5" x14ac:dyDescent="0.35">
      <c r="A23" s="10">
        <v>2</v>
      </c>
      <c r="B23" s="47"/>
      <c r="C23" s="85"/>
      <c r="D23" s="83"/>
      <c r="E23" s="83"/>
      <c r="F23" s="84"/>
      <c r="G23" s="48"/>
      <c r="H23" s="75"/>
      <c r="I23" s="50"/>
      <c r="J23" s="43" t="str">
        <f>IF(AND(G23="M",I23&lt;&gt;""),"("&amp; INDEX(Events[Boys Single],MATCH(I23,Events[Events],0)) &amp; ")",IF(AND(G23="F",I23&lt;&gt;""),"("&amp; INDEX(Events[Girls Single],MATCH(I23,Events[Events],0)) &amp; ")",""))</f>
        <v/>
      </c>
      <c r="K23" s="50"/>
      <c r="L23" s="43" t="str">
        <f>IF(AND(G23="M",K23&lt;&gt;""),"("&amp; INDEX(Events[Boys Team],MATCH(K23,Events[Events],0)) &amp; ")",IF(AND(G23="F",K23&lt;&gt;""),"("&amp; INDEX(Events[Girls Team],MATCH(K23,Events[Events],0)) &amp; ")",""))</f>
        <v/>
      </c>
      <c r="M23" s="57"/>
    </row>
    <row r="24" spans="1:14" ht="15.5" x14ac:dyDescent="0.35">
      <c r="A24" s="10">
        <v>3</v>
      </c>
      <c r="B24" s="47"/>
      <c r="C24" s="85"/>
      <c r="D24" s="83"/>
      <c r="E24" s="83"/>
      <c r="F24" s="84"/>
      <c r="G24" s="48"/>
      <c r="H24" s="75"/>
      <c r="I24" s="50"/>
      <c r="J24" s="43" t="str">
        <f>IF(AND(G24="M",I24&lt;&gt;""),"("&amp; INDEX(Events[Boys Single],MATCH(I24,Events[Events],0)) &amp; ")",IF(AND(G24="F",I24&lt;&gt;""),"("&amp; INDEX(Events[Girls Single],MATCH(I24,Events[Events],0)) &amp; ")",""))</f>
        <v/>
      </c>
      <c r="K24" s="50"/>
      <c r="L24" s="43" t="str">
        <f>IF(AND(G24="M",K24&lt;&gt;""),"("&amp; INDEX(Events[Boys Team],MATCH(K24,Events[Events],0)) &amp; ")",IF(AND(G24="F",K24&lt;&gt;""),"("&amp; INDEX(Events[Girls Team],MATCH(K24,Events[Events],0)) &amp; ")",""))</f>
        <v/>
      </c>
      <c r="M24" s="57"/>
    </row>
    <row r="25" spans="1:14" ht="15.5" x14ac:dyDescent="0.35">
      <c r="A25" s="10">
        <v>4</v>
      </c>
      <c r="B25" s="47"/>
      <c r="C25" s="85"/>
      <c r="D25" s="83"/>
      <c r="E25" s="83"/>
      <c r="F25" s="84"/>
      <c r="G25" s="48"/>
      <c r="H25" s="75"/>
      <c r="I25" s="50"/>
      <c r="J25" s="43" t="str">
        <f>IF(AND(G25="M",I25&lt;&gt;""),"("&amp; INDEX(Events[Boys Single],MATCH(I25,Events[Events],0)) &amp; ")",IF(AND(G25="F",I25&lt;&gt;""),"("&amp; INDEX(Events[Girls Single],MATCH(I25,Events[Events],0)) &amp; ")",""))</f>
        <v/>
      </c>
      <c r="K25" s="50"/>
      <c r="L25" s="43" t="str">
        <f>IF(AND(G25="M",K25&lt;&gt;""),"("&amp; INDEX(Events[Boys Team],MATCH(K25,Events[Events],0)) &amp; ")",IF(AND(G25="F",K25&lt;&gt;""),"("&amp; INDEX(Events[Girls Team],MATCH(K25,Events[Events],0)) &amp; ")",""))</f>
        <v/>
      </c>
      <c r="M25" s="57"/>
    </row>
    <row r="26" spans="1:14" ht="15.5" x14ac:dyDescent="0.35">
      <c r="A26" s="10">
        <v>5</v>
      </c>
      <c r="B26" s="47"/>
      <c r="C26" s="85"/>
      <c r="D26" s="83"/>
      <c r="E26" s="83"/>
      <c r="F26" s="84"/>
      <c r="G26" s="48"/>
      <c r="H26" s="75"/>
      <c r="I26" s="50"/>
      <c r="J26" s="43" t="str">
        <f>IF(AND(G26="M",I26&lt;&gt;""),"("&amp; INDEX(Events[Boys Single],MATCH(I26,Events[Events],0)) &amp; ")",IF(AND(G26="F",I26&lt;&gt;""),"("&amp; INDEX(Events[Girls Single],MATCH(I26,Events[Events],0)) &amp; ")",""))</f>
        <v/>
      </c>
      <c r="K26" s="50"/>
      <c r="L26" s="43" t="str">
        <f>IF(AND(G26="M",K26&lt;&gt;""),"("&amp; INDEX(Events[Boys Team],MATCH(K26,Events[Events],0)) &amp; ")",IF(AND(G26="F",K26&lt;&gt;""),"("&amp; INDEX(Events[Girls Team],MATCH(K26,Events[Events],0)) &amp; ")",""))</f>
        <v/>
      </c>
      <c r="M26" s="57"/>
    </row>
    <row r="27" spans="1:14" ht="15.5" x14ac:dyDescent="0.35">
      <c r="A27" s="10">
        <v>6</v>
      </c>
      <c r="B27" s="47"/>
      <c r="C27" s="85"/>
      <c r="D27" s="83"/>
      <c r="E27" s="83"/>
      <c r="F27" s="84"/>
      <c r="G27" s="48"/>
      <c r="H27" s="75"/>
      <c r="I27" s="50"/>
      <c r="J27" s="43" t="str">
        <f>IF(AND(G27="M",I27&lt;&gt;""),"("&amp; INDEX(Events[Boys Single],MATCH(I27,Events[Events],0)) &amp; ")",IF(AND(G27="F",I27&lt;&gt;""),"("&amp; INDEX(Events[Girls Single],MATCH(I27,Events[Events],0)) &amp; ")",""))</f>
        <v/>
      </c>
      <c r="K27" s="50"/>
      <c r="L27" s="43" t="str">
        <f>IF(AND(G27="M",K27&lt;&gt;""),"("&amp; INDEX(Events[Boys Team],MATCH(K27,Events[Events],0)) &amp; ")",IF(AND(G27="F",K27&lt;&gt;""),"("&amp; INDEX(Events[Girls Team],MATCH(K27,Events[Events],0)) &amp; ")",""))</f>
        <v/>
      </c>
      <c r="M27" s="57"/>
    </row>
    <row r="28" spans="1:14" ht="15.5" x14ac:dyDescent="0.35">
      <c r="A28" s="10">
        <v>7</v>
      </c>
      <c r="B28" s="47"/>
      <c r="C28" s="85"/>
      <c r="D28" s="83"/>
      <c r="E28" s="83"/>
      <c r="F28" s="84"/>
      <c r="G28" s="48"/>
      <c r="H28" s="75"/>
      <c r="I28" s="50"/>
      <c r="J28" s="43" t="str">
        <f>IF(AND(G28="M",I28&lt;&gt;""),"("&amp; INDEX(Events[Boys Single],MATCH(I28,Events[Events],0)) &amp; ")",IF(AND(G28="F",I28&lt;&gt;""),"("&amp; INDEX(Events[Girls Single],MATCH(I28,Events[Events],0)) &amp; ")",""))</f>
        <v/>
      </c>
      <c r="K28" s="50"/>
      <c r="L28" s="43" t="str">
        <f>IF(AND(G28="M",K28&lt;&gt;""),"("&amp; INDEX(Events[Boys Team],MATCH(K28,Events[Events],0)) &amp; ")",IF(AND(G28="F",K28&lt;&gt;""),"("&amp; INDEX(Events[Girls Team],MATCH(K28,Events[Events],0)) &amp; ")",""))</f>
        <v/>
      </c>
      <c r="M28" s="57"/>
    </row>
    <row r="29" spans="1:14" ht="15.5" x14ac:dyDescent="0.35">
      <c r="A29" s="10">
        <v>8</v>
      </c>
      <c r="B29" s="47"/>
      <c r="C29" s="85"/>
      <c r="D29" s="83"/>
      <c r="E29" s="83"/>
      <c r="F29" s="84"/>
      <c r="G29" s="48"/>
      <c r="H29" s="75"/>
      <c r="I29" s="50"/>
      <c r="J29" s="43" t="str">
        <f>IF(AND(G29="M",I29&lt;&gt;""),"("&amp; INDEX(Events[Boys Single],MATCH(I29,Events[Events],0)) &amp; ")",IF(AND(G29="F",I29&lt;&gt;""),"("&amp; INDEX(Events[Girls Single],MATCH(I29,Events[Events],0)) &amp; ")",""))</f>
        <v/>
      </c>
      <c r="K29" s="50"/>
      <c r="L29" s="43" t="str">
        <f>IF(AND(G29="M",K29&lt;&gt;""),"("&amp; INDEX(Events[Boys Team],MATCH(K29,Events[Events],0)) &amp; ")",IF(AND(G29="F",K29&lt;&gt;""),"("&amp; INDEX(Events[Girls Team],MATCH(K29,Events[Events],0)) &amp; ")",""))</f>
        <v/>
      </c>
      <c r="M29" s="57"/>
    </row>
    <row r="30" spans="1:14" ht="15.5" x14ac:dyDescent="0.35">
      <c r="A30" s="10">
        <v>9</v>
      </c>
      <c r="B30" s="47"/>
      <c r="C30" s="85"/>
      <c r="D30" s="83"/>
      <c r="E30" s="83"/>
      <c r="F30" s="84"/>
      <c r="G30" s="48"/>
      <c r="H30" s="75"/>
      <c r="I30" s="50"/>
      <c r="J30" s="43" t="str">
        <f>IF(AND(G30="M",I30&lt;&gt;""),"("&amp; INDEX(Events[Boys Single],MATCH(I30,Events[Events],0)) &amp; ")",IF(AND(G30="F",I30&lt;&gt;""),"("&amp; INDEX(Events[Girls Single],MATCH(I30,Events[Events],0)) &amp; ")",""))</f>
        <v/>
      </c>
      <c r="K30" s="50"/>
      <c r="L30" s="43" t="str">
        <f>IF(AND(G30="M",K30&lt;&gt;""),"("&amp; INDEX(Events[Boys Team],MATCH(K30,Events[Events],0)) &amp; ")",IF(AND(G30="F",K30&lt;&gt;""),"("&amp; INDEX(Events[Girls Team],MATCH(K30,Events[Events],0)) &amp; ")",""))</f>
        <v/>
      </c>
      <c r="M30" s="57"/>
    </row>
    <row r="31" spans="1:14" ht="15.5" x14ac:dyDescent="0.35">
      <c r="A31" s="10">
        <v>10</v>
      </c>
      <c r="B31" s="47"/>
      <c r="C31" s="85"/>
      <c r="D31" s="83"/>
      <c r="E31" s="83"/>
      <c r="F31" s="84"/>
      <c r="G31" s="48"/>
      <c r="H31" s="49"/>
      <c r="I31" s="76"/>
      <c r="J31" s="73" t="str">
        <f>IF(AND(G31="M",I31&lt;&gt;""),"("&amp; INDEX(Events[Boys Single],MATCH(I31,Events[Events],0)) &amp; ")",IF(AND(G31="F",I31&lt;&gt;""),"("&amp; INDEX(Events[Girls Single],MATCH(I31,Events[Events],0)) &amp; ")",""))</f>
        <v/>
      </c>
      <c r="K31" s="50"/>
      <c r="L31" s="43" t="str">
        <f>IF(AND(G31="M",K31&lt;&gt;""),"("&amp; INDEX(Events[Boys Team],MATCH(K31,Events[Events],0)) &amp; ")",IF(AND(G31="F",K31&lt;&gt;""),"("&amp; INDEX(Events[Girls Team],MATCH(K31,Events[Events],0)) &amp; ")",""))</f>
        <v/>
      </c>
      <c r="M31" s="57"/>
    </row>
    <row r="32" spans="1:14" ht="15.5" x14ac:dyDescent="0.35">
      <c r="A32" s="10">
        <v>11</v>
      </c>
      <c r="B32" s="47"/>
      <c r="C32" s="85"/>
      <c r="D32" s="83"/>
      <c r="E32" s="83"/>
      <c r="F32" s="84"/>
      <c r="G32" s="48"/>
      <c r="H32" s="49"/>
      <c r="I32" s="50"/>
      <c r="J32" s="43" t="str">
        <f>IF(AND(G32="M",I32&lt;&gt;""),"("&amp; INDEX(Events[Boys Single],MATCH(I32,Events[Events],0)) &amp; ")",IF(AND(G32="F",I32&lt;&gt;""),"("&amp; INDEX(Events[Girls Single],MATCH(I32,Events[Events],0)) &amp; ")",""))</f>
        <v/>
      </c>
      <c r="K32" s="50"/>
      <c r="L32" s="43" t="str">
        <f>IF(AND(G32="M",K32&lt;&gt;""),"("&amp; INDEX(Events[Boys Team],MATCH(K32,Events[Events],0)) &amp; ")",IF(AND(G32="F",K32&lt;&gt;""),"("&amp; INDEX(Events[Girls Team],MATCH(K32,Events[Events],0)) &amp; ")",""))</f>
        <v/>
      </c>
      <c r="M32" s="57"/>
    </row>
    <row r="33" spans="1:14" ht="15.5" x14ac:dyDescent="0.35">
      <c r="A33" s="10">
        <v>12</v>
      </c>
      <c r="B33" s="47"/>
      <c r="C33" s="85"/>
      <c r="D33" s="83"/>
      <c r="E33" s="83"/>
      <c r="F33" s="84"/>
      <c r="G33" s="48"/>
      <c r="H33" s="49"/>
      <c r="I33" s="50"/>
      <c r="J33" s="43" t="str">
        <f>IF(AND(G33="M",I33&lt;&gt;""),"("&amp; INDEX(Events[Boys Single],MATCH(I33,Events[Events],0)) &amp; ")",IF(AND(G33="F",I33&lt;&gt;""),"("&amp; INDEX(Events[Girls Single],MATCH(I33,Events[Events],0)) &amp; ")",""))</f>
        <v/>
      </c>
      <c r="K33" s="50"/>
      <c r="L33" s="43" t="str">
        <f>IF(AND(G33="M",K33&lt;&gt;""),"("&amp; INDEX(Events[Boys Team],MATCH(K33,Events[Events],0)) &amp; ")",IF(AND(G33="F",K33&lt;&gt;""),"("&amp; INDEX(Events[Girls Team],MATCH(K33,Events[Events],0)) &amp; ")",""))</f>
        <v/>
      </c>
      <c r="M33" s="57"/>
    </row>
    <row r="34" spans="1:14" ht="15.5" x14ac:dyDescent="0.35">
      <c r="A34" s="10">
        <v>13</v>
      </c>
      <c r="B34" s="47"/>
      <c r="C34" s="85"/>
      <c r="D34" s="83"/>
      <c r="E34" s="83"/>
      <c r="F34" s="84"/>
      <c r="G34" s="48"/>
      <c r="H34" s="49"/>
      <c r="I34" s="50"/>
      <c r="J34" s="43" t="str">
        <f>IF(AND(G34="M",I34&lt;&gt;""),"("&amp; INDEX(Events[Boys Single],MATCH(I34,Events[Events],0)) &amp; ")",IF(AND(G34="F",I34&lt;&gt;""),"("&amp; INDEX(Events[Girls Single],MATCH(I34,Events[Events],0)) &amp; ")",""))</f>
        <v/>
      </c>
      <c r="K34" s="50"/>
      <c r="L34" s="43" t="str">
        <f>IF(AND(G34="M",K34&lt;&gt;""),"("&amp; INDEX(Events[Boys Team],MATCH(K34,Events[Events],0)) &amp; ")",IF(AND(G34="F",K34&lt;&gt;""),"("&amp; INDEX(Events[Girls Team],MATCH(K34,Events[Events],0)) &amp; ")",""))</f>
        <v/>
      </c>
      <c r="M34" s="57"/>
    </row>
    <row r="35" spans="1:14" ht="15.5" x14ac:dyDescent="0.35">
      <c r="A35" s="10">
        <v>14</v>
      </c>
      <c r="B35" s="47"/>
      <c r="C35" s="85"/>
      <c r="D35" s="83"/>
      <c r="E35" s="83"/>
      <c r="F35" s="84"/>
      <c r="G35" s="48"/>
      <c r="H35" s="49"/>
      <c r="I35" s="50"/>
      <c r="J35" s="43" t="str">
        <f>IF(AND(G35="M",I35&lt;&gt;""),"("&amp; INDEX(Events[Boys Single],MATCH(I35,Events[Events],0)) &amp; ")",IF(AND(G35="F",I35&lt;&gt;""),"("&amp; INDEX(Events[Girls Single],MATCH(I35,Events[Events],0)) &amp; ")",""))</f>
        <v/>
      </c>
      <c r="K35" s="50"/>
      <c r="L35" s="43" t="str">
        <f>IF(AND(G35="M",K35&lt;&gt;""),"("&amp; INDEX(Events[Boys Team],MATCH(K35,Events[Events],0)) &amp; ")",IF(AND(G35="F",K35&lt;&gt;""),"("&amp; INDEX(Events[Girls Team],MATCH(K35,Events[Events],0)) &amp; ")",""))</f>
        <v/>
      </c>
      <c r="M35" s="57"/>
    </row>
    <row r="36" spans="1:14" ht="15.5" x14ac:dyDescent="0.35">
      <c r="A36" s="10">
        <v>15</v>
      </c>
      <c r="B36" s="47"/>
      <c r="C36" s="85"/>
      <c r="D36" s="83"/>
      <c r="E36" s="83"/>
      <c r="F36" s="84"/>
      <c r="G36" s="48"/>
      <c r="H36" s="49"/>
      <c r="I36" s="50"/>
      <c r="J36" s="43" t="str">
        <f>IF(AND(G36="M",I36&lt;&gt;""),"("&amp; INDEX(Events[Boys Single],MATCH(I36,Events[Events],0)) &amp; ")",IF(AND(G36="F",I36&lt;&gt;""),"("&amp; INDEX(Events[Girls Single],MATCH(I36,Events[Events],0)) &amp; ")",""))</f>
        <v/>
      </c>
      <c r="K36" s="50"/>
      <c r="L36" s="43" t="str">
        <f>IF(AND(G36="M",K36&lt;&gt;""),"("&amp; INDEX(Events[Boys Team],MATCH(K36,Events[Events],0)) &amp; ")",IF(AND(G36="F",K36&lt;&gt;""),"("&amp; INDEX(Events[Girls Team],MATCH(K36,Events[Events],0)) &amp; ")",""))</f>
        <v/>
      </c>
      <c r="M36" s="57"/>
    </row>
    <row r="37" spans="1:14" ht="15.5" x14ac:dyDescent="0.35">
      <c r="A37" s="10">
        <v>16</v>
      </c>
      <c r="B37" s="47"/>
      <c r="C37" s="85"/>
      <c r="D37" s="83"/>
      <c r="E37" s="83"/>
      <c r="F37" s="84"/>
      <c r="G37" s="48"/>
      <c r="H37" s="49"/>
      <c r="I37" s="50"/>
      <c r="J37" s="43" t="str">
        <f>IF(AND(G37="M",I37&lt;&gt;""),"("&amp; INDEX(Events[Boys Single],MATCH(I37,Events[Events],0)) &amp; ")",IF(AND(G37="F",I37&lt;&gt;""),"("&amp; INDEX(Events[Girls Single],MATCH(I37,Events[Events],0)) &amp; ")",""))</f>
        <v/>
      </c>
      <c r="K37" s="50"/>
      <c r="L37" s="43" t="str">
        <f>IF(AND(G37="M",K37&lt;&gt;""),"("&amp; INDEX(Events[Boys Team],MATCH(K37,Events[Events],0)) &amp; ")",IF(AND(G37="F",K37&lt;&gt;""),"("&amp; INDEX(Events[Girls Team],MATCH(K37,Events[Events],0)) &amp; ")",""))</f>
        <v/>
      </c>
      <c r="M37" s="57"/>
    </row>
    <row r="38" spans="1:14" ht="15.5" x14ac:dyDescent="0.35">
      <c r="A38" s="10">
        <v>17</v>
      </c>
      <c r="B38" s="47"/>
      <c r="C38" s="85"/>
      <c r="D38" s="83"/>
      <c r="E38" s="83"/>
      <c r="F38" s="84"/>
      <c r="G38" s="48"/>
      <c r="H38" s="49"/>
      <c r="I38" s="50"/>
      <c r="J38" s="43" t="str">
        <f>IF(AND(G38="M",I38&lt;&gt;""),"("&amp; INDEX(Events[Boys Single],MATCH(I38,Events[Events],0)) &amp; ")",IF(AND(G38="F",I38&lt;&gt;""),"("&amp; INDEX(Events[Girls Single],MATCH(I38,Events[Events],0)) &amp; ")",""))</f>
        <v/>
      </c>
      <c r="K38" s="50"/>
      <c r="L38" s="43" t="str">
        <f>IF(AND(G38="M",K38&lt;&gt;""),"("&amp; INDEX(Events[Boys Team],MATCH(K38,Events[Events],0)) &amp; ")",IF(AND(G38="F",K38&lt;&gt;""),"("&amp; INDEX(Events[Girls Team],MATCH(K38,Events[Events],0)) &amp; ")",""))</f>
        <v/>
      </c>
      <c r="M38" s="57"/>
    </row>
    <row r="39" spans="1:14" ht="15.5" x14ac:dyDescent="0.35">
      <c r="A39" s="10">
        <v>18</v>
      </c>
      <c r="B39" s="47"/>
      <c r="C39" s="85"/>
      <c r="D39" s="83"/>
      <c r="E39" s="83"/>
      <c r="F39" s="84"/>
      <c r="G39" s="48"/>
      <c r="H39" s="49"/>
      <c r="I39" s="50"/>
      <c r="J39" s="43" t="str">
        <f>IF(AND(G39="M",I39&lt;&gt;""),"("&amp; INDEX(Events[Boys Single],MATCH(I39,Events[Events],0)) &amp; ")",IF(AND(G39="F",I39&lt;&gt;""),"("&amp; INDEX(Events[Girls Single],MATCH(I39,Events[Events],0)) &amp; ")",""))</f>
        <v/>
      </c>
      <c r="K39" s="50"/>
      <c r="L39" s="43" t="str">
        <f>IF(AND(G39="M",K39&lt;&gt;""),"("&amp; INDEX(Events[Boys Team],MATCH(K39,Events[Events],0)) &amp; ")",IF(AND(G39="F",K39&lt;&gt;""),"("&amp; INDEX(Events[Girls Team],MATCH(K39,Events[Events],0)) &amp; ")",""))</f>
        <v/>
      </c>
      <c r="M39" s="57"/>
    </row>
    <row r="40" spans="1:14" ht="15.5" x14ac:dyDescent="0.35">
      <c r="A40" s="10">
        <v>19</v>
      </c>
      <c r="B40" s="47"/>
      <c r="C40" s="85"/>
      <c r="D40" s="83"/>
      <c r="E40" s="83"/>
      <c r="F40" s="84"/>
      <c r="G40" s="48"/>
      <c r="H40" s="49"/>
      <c r="I40" s="50"/>
      <c r="J40" s="43" t="str">
        <f>IF(AND(G40="M",I40&lt;&gt;""),"("&amp; INDEX(Events[Boys Single],MATCH(I40,Events[Events],0)) &amp; ")",IF(AND(G40="F",I40&lt;&gt;""),"("&amp; INDEX(Events[Girls Single],MATCH(I40,Events[Events],0)) &amp; ")",""))</f>
        <v/>
      </c>
      <c r="K40" s="50"/>
      <c r="L40" s="43" t="str">
        <f>IF(AND(G40="M",K40&lt;&gt;""),"("&amp; INDEX(Events[Boys Team],MATCH(K40,Events[Events],0)) &amp; ")",IF(AND(G40="F",K40&lt;&gt;""),"("&amp; INDEX(Events[Girls Team],MATCH(K40,Events[Events],0)) &amp; ")",""))</f>
        <v/>
      </c>
      <c r="M40" s="57"/>
    </row>
    <row r="41" spans="1:14" ht="16" thickBot="1" x14ac:dyDescent="0.4">
      <c r="A41" s="10">
        <v>20</v>
      </c>
      <c r="B41" s="51"/>
      <c r="C41" s="81"/>
      <c r="D41" s="82"/>
      <c r="E41" s="82"/>
      <c r="F41" s="94"/>
      <c r="G41" s="52"/>
      <c r="H41" s="53"/>
      <c r="I41" s="54"/>
      <c r="J41" s="44" t="str">
        <f>IF(AND(G41="M",I41&lt;&gt;""),"("&amp; INDEX(Events[Boys Single],MATCH(I41,Events[Events],0)) &amp; ")",IF(AND(G41="F",I41&lt;&gt;""),"("&amp; INDEX(Events[Girls Single],MATCH(I41,Events[Events],0)) &amp; ")",""))</f>
        <v/>
      </c>
      <c r="K41" s="54"/>
      <c r="L41" s="44" t="str">
        <f>IF(AND(G41="M",K41&lt;&gt;""),"("&amp; INDEX(Events[Boys Team],MATCH(K41,Events[Events],0)) &amp; ")",IF(AND(G41="F",K41&lt;&gt;""),"("&amp; INDEX(Events[Girls Team],MATCH(K41,Events[Events],0)) &amp; ")",""))</f>
        <v/>
      </c>
      <c r="M41" s="58"/>
    </row>
    <row r="42" spans="1:14" ht="15.5" x14ac:dyDescent="0.35">
      <c r="A42" s="10"/>
      <c r="B42" s="65"/>
      <c r="C42" s="65"/>
      <c r="D42" s="65"/>
      <c r="E42" s="65"/>
      <c r="F42" s="65"/>
      <c r="G42" s="66"/>
      <c r="H42" s="67"/>
      <c r="I42" s="66"/>
      <c r="J42" s="68"/>
      <c r="K42" s="66"/>
      <c r="L42" s="68"/>
      <c r="M42" s="66"/>
    </row>
    <row r="43" spans="1:14" ht="15.5" x14ac:dyDescent="0.35">
      <c r="A43" s="10"/>
      <c r="B43" s="129" t="s">
        <v>111</v>
      </c>
      <c r="C43" s="129"/>
      <c r="D43" s="129"/>
      <c r="E43" s="129"/>
      <c r="F43" s="129"/>
      <c r="G43" s="129"/>
      <c r="H43" s="129"/>
      <c r="I43" s="129"/>
      <c r="J43" s="129"/>
      <c r="K43" s="129"/>
      <c r="L43" s="129"/>
      <c r="M43" s="129"/>
    </row>
    <row r="44" spans="1:14" x14ac:dyDescent="0.35">
      <c r="D44" s="11"/>
    </row>
    <row r="45" spans="1:14" ht="20.5" x14ac:dyDescent="0.35">
      <c r="A45" s="96" t="s">
        <v>102</v>
      </c>
      <c r="B45" s="96"/>
      <c r="C45" s="96"/>
      <c r="D45" s="96"/>
      <c r="E45" s="96"/>
      <c r="F45" s="96"/>
      <c r="G45" s="96"/>
      <c r="H45" s="96"/>
      <c r="I45" s="96"/>
      <c r="J45" s="96"/>
      <c r="K45" s="96"/>
      <c r="L45" s="96"/>
      <c r="M45" s="96"/>
      <c r="N45" s="96"/>
    </row>
    <row r="46" spans="1:14" ht="15" thickBot="1" x14ac:dyDescent="0.4">
      <c r="D46" s="11"/>
    </row>
    <row r="47" spans="1:14" ht="15" thickBot="1" x14ac:dyDescent="0.4">
      <c r="B47" s="150"/>
      <c r="C47" s="151"/>
      <c r="D47" s="55" t="s">
        <v>95</v>
      </c>
      <c r="E47" s="55" t="s">
        <v>96</v>
      </c>
      <c r="F47" s="56" t="s">
        <v>103</v>
      </c>
      <c r="G47" s="55" t="s">
        <v>104</v>
      </c>
      <c r="H47" s="56" t="s">
        <v>78</v>
      </c>
      <c r="I47" s="134" t="s">
        <v>108</v>
      </c>
      <c r="J47" s="135"/>
      <c r="K47" s="138" t="s">
        <v>105</v>
      </c>
      <c r="L47" s="138"/>
      <c r="M47" s="135"/>
    </row>
    <row r="48" spans="1:14" ht="15.5" x14ac:dyDescent="0.35">
      <c r="B48" s="127" t="s">
        <v>13</v>
      </c>
      <c r="C48" s="127"/>
      <c r="D48" s="22"/>
      <c r="E48" s="23"/>
      <c r="F48" s="22"/>
      <c r="G48" s="24"/>
      <c r="H48" s="25"/>
      <c r="I48" s="136"/>
      <c r="J48" s="136"/>
      <c r="K48" s="139"/>
      <c r="L48" s="140"/>
      <c r="M48" s="141"/>
    </row>
    <row r="49" spans="1:14" ht="15.5" x14ac:dyDescent="0.35">
      <c r="B49" s="149" t="s">
        <v>14</v>
      </c>
      <c r="C49" s="149"/>
      <c r="D49" s="26"/>
      <c r="E49" s="27"/>
      <c r="F49" s="28"/>
      <c r="G49" s="29"/>
      <c r="H49" s="30"/>
      <c r="I49" s="137"/>
      <c r="J49" s="137"/>
      <c r="K49" s="77"/>
      <c r="L49" s="78"/>
      <c r="M49" s="79"/>
    </row>
    <row r="50" spans="1:14" x14ac:dyDescent="0.35">
      <c r="D50" s="11"/>
    </row>
    <row r="51" spans="1:14" ht="20.5" x14ac:dyDescent="0.35">
      <c r="A51" s="96" t="s">
        <v>91</v>
      </c>
      <c r="B51" s="96"/>
      <c r="C51" s="96"/>
      <c r="D51" s="96"/>
      <c r="E51" s="96"/>
      <c r="F51" s="96"/>
      <c r="G51" s="96"/>
      <c r="H51" s="96"/>
      <c r="I51" s="96"/>
      <c r="J51" s="96"/>
      <c r="K51" s="96"/>
      <c r="L51" s="96"/>
      <c r="M51" s="96"/>
      <c r="N51" s="96"/>
    </row>
    <row r="52" spans="1:14" ht="15" thickBot="1" x14ac:dyDescent="0.4">
      <c r="D52" s="11"/>
    </row>
    <row r="53" spans="1:14" ht="16" thickBot="1" x14ac:dyDescent="0.4">
      <c r="B53" s="88" t="s">
        <v>19</v>
      </c>
      <c r="C53" s="89"/>
      <c r="D53" s="12" t="s">
        <v>89</v>
      </c>
      <c r="E53" s="14" t="s">
        <v>95</v>
      </c>
      <c r="F53" s="15" t="s">
        <v>96</v>
      </c>
      <c r="G53" s="13" t="s">
        <v>90</v>
      </c>
      <c r="H53" s="88" t="s">
        <v>92</v>
      </c>
      <c r="I53" s="126"/>
      <c r="J53" s="88" t="s">
        <v>93</v>
      </c>
      <c r="K53" s="126"/>
      <c r="L53" s="89" t="s">
        <v>94</v>
      </c>
      <c r="M53" s="126"/>
    </row>
    <row r="54" spans="1:14" ht="15.5" x14ac:dyDescent="0.35">
      <c r="B54" s="113"/>
      <c r="C54" s="114"/>
      <c r="D54" s="31"/>
      <c r="E54" s="32"/>
      <c r="F54" s="69" t="str">
        <f>IF(E54&lt;&gt;"","01.04.2024","")</f>
        <v/>
      </c>
      <c r="G54" s="33"/>
      <c r="H54" s="142" t="str">
        <f>IF(AND(B54&lt;&gt;"",D54&lt;&gt;""),INDEX(Hotels[#All],MATCH(Registration!B54,Hotels[[#All],[Hotels]],0),MATCH(Registration!D54,Hotels[#Headers],0)),"")</f>
        <v/>
      </c>
      <c r="I54" s="142"/>
      <c r="J54" s="146" t="str">
        <f>IF(D54&lt;&gt;"",MATCH(D54,Tabelle1!C2:F2,0)*Registration!G54,"")</f>
        <v/>
      </c>
      <c r="K54" s="146"/>
      <c r="L54" s="119" t="str">
        <f>IF(AND(J54&lt;&gt;"",E54&lt;&gt;"",F54&lt;&gt;"",H54&lt;&gt;""),(F54-E54)*H54*J54,"")</f>
        <v/>
      </c>
      <c r="M54" s="120"/>
    </row>
    <row r="55" spans="1:14" ht="15.5" x14ac:dyDescent="0.35">
      <c r="B55" s="115"/>
      <c r="C55" s="116"/>
      <c r="D55" s="34"/>
      <c r="E55" s="35"/>
      <c r="F55" s="70" t="str">
        <f t="shared" ref="F55:F57" si="0">IF(E55&lt;&gt;"","01.04.2024","")</f>
        <v/>
      </c>
      <c r="G55" s="36"/>
      <c r="H55" s="142" t="str">
        <f>IF(AND(B55&lt;&gt;"",D55&lt;&gt;""),INDEX(Hotels[#All],MATCH(Registration!B55,Hotels[[#All],[Hotels]],0),MATCH(Registration!D55,Hotels[#Headers],0)),"")</f>
        <v/>
      </c>
      <c r="I55" s="142"/>
      <c r="J55" s="147" t="str">
        <f>IF(D55&lt;&gt;"",MATCH(D55,Tabelle1!C2:F2,0)*Registration!G55,"")</f>
        <v/>
      </c>
      <c r="K55" s="147"/>
      <c r="L55" s="130" t="str">
        <f>IF(AND(J55&lt;&gt;"",E55&lt;&gt;"",F55&lt;&gt;"",H55&lt;&gt;""),(F55-E55)*H55*J55,"")</f>
        <v/>
      </c>
      <c r="M55" s="131"/>
    </row>
    <row r="56" spans="1:14" ht="15.5" x14ac:dyDescent="0.35">
      <c r="B56" s="115"/>
      <c r="C56" s="116"/>
      <c r="D56" s="34"/>
      <c r="E56" s="35"/>
      <c r="F56" s="70" t="str">
        <f t="shared" si="0"/>
        <v/>
      </c>
      <c r="G56" s="36"/>
      <c r="H56" s="142" t="str">
        <f>IF(AND(B56&lt;&gt;"",D56&lt;&gt;""),INDEX(Hotels[#All],MATCH(Registration!B56,Hotels[[#All],[Hotels]],0),MATCH(Registration!D56,Hotels[#Headers],0)),"")</f>
        <v/>
      </c>
      <c r="I56" s="142"/>
      <c r="J56" s="147" t="str">
        <f>IF(D56&lt;&gt;"",MATCH(D56,Tabelle1!C2:F2,0)*Registration!G56,"")</f>
        <v/>
      </c>
      <c r="K56" s="147"/>
      <c r="L56" s="155" t="str">
        <f t="shared" ref="L56:L57" si="1">IF(AND(J56&lt;&gt;"",E56&lt;&gt;"",F56&lt;&gt;"",H56&lt;&gt;""),(F56-E56)*H56*J56,"")</f>
        <v/>
      </c>
      <c r="M56" s="156"/>
    </row>
    <row r="57" spans="1:14" ht="16" thickBot="1" x14ac:dyDescent="0.4">
      <c r="B57" s="117"/>
      <c r="C57" s="118"/>
      <c r="D57" s="37"/>
      <c r="E57" s="38"/>
      <c r="F57" s="71" t="str">
        <f t="shared" si="0"/>
        <v/>
      </c>
      <c r="G57" s="39"/>
      <c r="H57" s="143" t="str">
        <f>IF(AND(B57&lt;&gt;"",D57&lt;&gt;""),INDEX(Hotels[#All],MATCH(Registration!B57,Hotels[[#All],[Hotels]],0),MATCH(Registration!D57,Hotels[#Headers],0)),"")</f>
        <v/>
      </c>
      <c r="I57" s="143"/>
      <c r="J57" s="148" t="str">
        <f>IF(D57&lt;&gt;"",MATCH(D57,Tabelle1!C2:F2,0)*Registration!G57,"")</f>
        <v/>
      </c>
      <c r="K57" s="148"/>
      <c r="L57" s="153" t="str">
        <f t="shared" si="1"/>
        <v/>
      </c>
      <c r="M57" s="154"/>
    </row>
    <row r="58" spans="1:14" ht="16" thickBot="1" x14ac:dyDescent="0.4">
      <c r="B58" s="10"/>
      <c r="C58" s="10"/>
      <c r="D58" s="16"/>
      <c r="E58" s="10"/>
      <c r="F58" s="10"/>
      <c r="G58" s="10"/>
      <c r="H58" s="10"/>
      <c r="I58" s="10"/>
      <c r="J58" s="144" t="s">
        <v>101</v>
      </c>
      <c r="K58" s="145"/>
      <c r="L58" s="132">
        <f>SUM(L54:L57)</f>
        <v>0</v>
      </c>
      <c r="M58" s="133"/>
    </row>
    <row r="59" spans="1:14" ht="15" thickBot="1" x14ac:dyDescent="0.4">
      <c r="E59" s="80" t="s">
        <v>120</v>
      </c>
      <c r="F59" s="80"/>
      <c r="G59" s="80"/>
      <c r="H59" s="80"/>
      <c r="I59" s="80"/>
      <c r="J59" s="123" t="s">
        <v>109</v>
      </c>
      <c r="K59" s="124"/>
      <c r="L59" s="121" t="str">
        <f>"(€ "&amp; L58*0.95 &amp; ")"</f>
        <v>(€ 0)</v>
      </c>
      <c r="M59" s="122"/>
    </row>
    <row r="60" spans="1:14" x14ac:dyDescent="0.35">
      <c r="E60" s="41"/>
      <c r="F60" s="41"/>
      <c r="G60" s="41"/>
      <c r="H60" s="41"/>
      <c r="I60" s="41"/>
      <c r="J60" s="40"/>
      <c r="K60" s="40"/>
      <c r="L60" s="59"/>
      <c r="M60" s="59"/>
    </row>
    <row r="61" spans="1:14" x14ac:dyDescent="0.35">
      <c r="A61" s="3" t="s">
        <v>52</v>
      </c>
      <c r="D61" s="11" t="s">
        <v>53</v>
      </c>
    </row>
    <row r="62" spans="1:14" x14ac:dyDescent="0.35">
      <c r="D62" s="11"/>
    </row>
    <row r="63" spans="1:14" x14ac:dyDescent="0.35">
      <c r="D63" s="11"/>
    </row>
    <row r="64" spans="1:14" x14ac:dyDescent="0.35">
      <c r="A64" s="125" t="s">
        <v>106</v>
      </c>
      <c r="B64" s="125"/>
      <c r="C64" s="125"/>
      <c r="D64" s="125"/>
    </row>
    <row r="66" spans="1:13" x14ac:dyDescent="0.35">
      <c r="A66" s="100" t="s">
        <v>54</v>
      </c>
      <c r="B66" s="101"/>
      <c r="C66" s="101"/>
      <c r="D66" s="101"/>
      <c r="E66" s="101"/>
      <c r="F66" s="101"/>
      <c r="G66" s="101"/>
      <c r="H66" s="101"/>
      <c r="I66" s="101"/>
      <c r="J66" s="101"/>
      <c r="K66" s="101"/>
      <c r="L66" s="101"/>
      <c r="M66" s="102"/>
    </row>
    <row r="67" spans="1:13" x14ac:dyDescent="0.35">
      <c r="A67" s="103"/>
      <c r="B67" s="104"/>
      <c r="C67" s="104"/>
      <c r="D67" s="104"/>
      <c r="E67" s="104"/>
      <c r="F67" s="104"/>
      <c r="G67" s="104"/>
      <c r="H67" s="104"/>
      <c r="I67" s="104"/>
      <c r="J67" s="104"/>
      <c r="K67" s="104"/>
      <c r="L67" s="104"/>
      <c r="M67" s="105"/>
    </row>
    <row r="68" spans="1:13" x14ac:dyDescent="0.35">
      <c r="A68" s="106"/>
      <c r="B68" s="107"/>
      <c r="C68" s="107"/>
      <c r="D68" s="107"/>
      <c r="E68" s="107"/>
      <c r="F68" s="107"/>
      <c r="G68" s="107"/>
      <c r="H68" s="107"/>
      <c r="I68" s="107"/>
      <c r="J68" s="107"/>
      <c r="K68" s="107"/>
      <c r="L68" s="107"/>
      <c r="M68" s="108"/>
    </row>
    <row r="69" spans="1:13" x14ac:dyDescent="0.35">
      <c r="A69" s="17"/>
      <c r="B69" s="5"/>
      <c r="C69" s="5"/>
      <c r="D69" s="5"/>
      <c r="E69" s="5"/>
      <c r="F69" s="5"/>
      <c r="G69" s="5"/>
      <c r="H69" s="5"/>
      <c r="I69" s="5"/>
      <c r="J69" s="5"/>
      <c r="K69" s="5"/>
      <c r="L69" s="5"/>
      <c r="M69" s="5"/>
    </row>
    <row r="70" spans="1:13" x14ac:dyDescent="0.35">
      <c r="A70" s="128" t="s">
        <v>107</v>
      </c>
      <c r="B70" s="128"/>
      <c r="C70" s="128"/>
      <c r="D70" s="5"/>
      <c r="E70" s="5"/>
      <c r="F70" s="5"/>
      <c r="G70" s="5"/>
      <c r="H70" s="5"/>
      <c r="I70" s="5"/>
      <c r="J70" s="5"/>
      <c r="K70" s="5"/>
      <c r="L70" s="5"/>
      <c r="M70" s="5"/>
    </row>
    <row r="72" spans="1:13" x14ac:dyDescent="0.35">
      <c r="A72" s="100" t="s">
        <v>55</v>
      </c>
      <c r="B72" s="101"/>
      <c r="C72" s="101"/>
      <c r="D72" s="101"/>
      <c r="E72" s="101"/>
      <c r="F72" s="101"/>
      <c r="G72" s="101"/>
      <c r="H72" s="101"/>
      <c r="I72" s="101"/>
      <c r="J72" s="101"/>
      <c r="K72" s="101"/>
      <c r="L72" s="101"/>
      <c r="M72" s="102"/>
    </row>
    <row r="73" spans="1:13" x14ac:dyDescent="0.35">
      <c r="A73" s="103"/>
      <c r="B73" s="104"/>
      <c r="C73" s="104"/>
      <c r="D73" s="104"/>
      <c r="E73" s="104"/>
      <c r="F73" s="104"/>
      <c r="G73" s="104"/>
      <c r="H73" s="104"/>
      <c r="I73" s="104"/>
      <c r="J73" s="104"/>
      <c r="K73" s="104"/>
      <c r="L73" s="104"/>
      <c r="M73" s="105"/>
    </row>
    <row r="74" spans="1:13" x14ac:dyDescent="0.35">
      <c r="A74" s="103"/>
      <c r="B74" s="104"/>
      <c r="C74" s="104"/>
      <c r="D74" s="104"/>
      <c r="E74" s="104"/>
      <c r="F74" s="104"/>
      <c r="G74" s="104"/>
      <c r="H74" s="104"/>
      <c r="I74" s="104"/>
      <c r="J74" s="104"/>
      <c r="K74" s="104"/>
      <c r="L74" s="104"/>
      <c r="M74" s="105"/>
    </row>
    <row r="75" spans="1:13" x14ac:dyDescent="0.35">
      <c r="A75" s="103"/>
      <c r="B75" s="104"/>
      <c r="C75" s="104"/>
      <c r="D75" s="104"/>
      <c r="E75" s="104"/>
      <c r="F75" s="104"/>
      <c r="G75" s="104"/>
      <c r="H75" s="104"/>
      <c r="I75" s="104"/>
      <c r="J75" s="104"/>
      <c r="K75" s="104"/>
      <c r="L75" s="104"/>
      <c r="M75" s="105"/>
    </row>
    <row r="76" spans="1:13" x14ac:dyDescent="0.35">
      <c r="A76" s="106"/>
      <c r="B76" s="107"/>
      <c r="C76" s="107"/>
      <c r="D76" s="107"/>
      <c r="E76" s="107"/>
      <c r="F76" s="107"/>
      <c r="G76" s="107"/>
      <c r="H76" s="107"/>
      <c r="I76" s="107"/>
      <c r="J76" s="107"/>
      <c r="K76" s="107"/>
      <c r="L76" s="107"/>
      <c r="M76" s="108"/>
    </row>
    <row r="78" spans="1:13" x14ac:dyDescent="0.35">
      <c r="A78" s="18" t="s">
        <v>51</v>
      </c>
    </row>
    <row r="80" spans="1:13" x14ac:dyDescent="0.35">
      <c r="A80" s="19" t="s">
        <v>24</v>
      </c>
      <c r="B80" s="20" t="s">
        <v>7</v>
      </c>
      <c r="C80" s="20" t="s">
        <v>38</v>
      </c>
      <c r="D80" s="20"/>
      <c r="E80" s="20"/>
      <c r="F80" s="20" t="s">
        <v>21</v>
      </c>
      <c r="G80" s="20" t="s">
        <v>39</v>
      </c>
      <c r="H80" s="20"/>
      <c r="I80" s="20"/>
      <c r="J80" s="20"/>
      <c r="K80" s="20" t="s">
        <v>115</v>
      </c>
      <c r="L80" s="21"/>
      <c r="M80" s="21"/>
    </row>
    <row r="81" spans="1:13" x14ac:dyDescent="0.35">
      <c r="A81" s="19" t="s">
        <v>29</v>
      </c>
      <c r="B81" s="20" t="s">
        <v>40</v>
      </c>
      <c r="C81" s="20" t="s">
        <v>42</v>
      </c>
      <c r="D81" s="20"/>
      <c r="E81" s="20"/>
      <c r="F81" s="20" t="s">
        <v>45</v>
      </c>
      <c r="G81" s="20" t="s">
        <v>46</v>
      </c>
      <c r="H81" s="20"/>
      <c r="I81" s="20"/>
      <c r="J81" s="20"/>
      <c r="K81" s="20" t="s">
        <v>116</v>
      </c>
      <c r="L81" s="21"/>
      <c r="M81" s="21"/>
    </row>
    <row r="82" spans="1:13" x14ac:dyDescent="0.35">
      <c r="A82" s="19" t="s">
        <v>34</v>
      </c>
      <c r="B82" s="20" t="s">
        <v>41</v>
      </c>
      <c r="C82" s="20" t="s">
        <v>43</v>
      </c>
      <c r="D82" s="20"/>
      <c r="E82" s="20"/>
      <c r="F82" s="20" t="s">
        <v>47</v>
      </c>
      <c r="G82" s="20" t="s">
        <v>49</v>
      </c>
      <c r="H82" s="20"/>
      <c r="I82" s="20"/>
      <c r="J82" s="20"/>
      <c r="K82" s="20" t="s">
        <v>117</v>
      </c>
      <c r="L82" s="21"/>
      <c r="M82" s="21"/>
    </row>
    <row r="83" spans="1:13" x14ac:dyDescent="0.35">
      <c r="A83" s="19" t="s">
        <v>62</v>
      </c>
      <c r="B83" s="20" t="s">
        <v>60</v>
      </c>
      <c r="C83" s="20" t="s">
        <v>44</v>
      </c>
      <c r="D83" s="20"/>
      <c r="E83" s="20"/>
      <c r="F83" s="20" t="s">
        <v>61</v>
      </c>
      <c r="G83" s="20" t="s">
        <v>50</v>
      </c>
      <c r="H83" s="20"/>
      <c r="I83" s="20"/>
      <c r="J83" s="20"/>
      <c r="K83" s="20" t="s">
        <v>118</v>
      </c>
      <c r="L83" s="21"/>
      <c r="M83" s="21"/>
    </row>
    <row r="84" spans="1:13" x14ac:dyDescent="0.35">
      <c r="A84" s="19" t="s">
        <v>57</v>
      </c>
      <c r="B84" s="20" t="s">
        <v>16</v>
      </c>
      <c r="C84" s="20" t="s">
        <v>44</v>
      </c>
      <c r="D84" s="20"/>
      <c r="E84" s="20"/>
      <c r="F84" s="20" t="s">
        <v>48</v>
      </c>
      <c r="G84" s="20" t="s">
        <v>50</v>
      </c>
      <c r="H84" s="20"/>
      <c r="I84" s="20"/>
      <c r="J84" s="20"/>
      <c r="K84" s="20" t="s">
        <v>119</v>
      </c>
      <c r="L84" s="21"/>
      <c r="M84" s="21"/>
    </row>
    <row r="86" spans="1:13" x14ac:dyDescent="0.35">
      <c r="A86" s="19" t="s">
        <v>24</v>
      </c>
      <c r="B86" s="20" t="s">
        <v>10</v>
      </c>
      <c r="C86" s="20" t="s">
        <v>22</v>
      </c>
      <c r="D86" s="20"/>
      <c r="E86" s="20"/>
      <c r="F86" s="20" t="s">
        <v>18</v>
      </c>
      <c r="G86" s="20" t="s">
        <v>23</v>
      </c>
      <c r="H86" s="20"/>
      <c r="I86" s="20"/>
      <c r="J86" s="20"/>
      <c r="K86" s="20" t="s">
        <v>115</v>
      </c>
      <c r="L86" s="21"/>
      <c r="M86" s="21"/>
    </row>
    <row r="87" spans="1:13" x14ac:dyDescent="0.35">
      <c r="A87" s="19" t="s">
        <v>29</v>
      </c>
      <c r="B87" s="20" t="s">
        <v>25</v>
      </c>
      <c r="C87" s="20" t="s">
        <v>26</v>
      </c>
      <c r="D87" s="20"/>
      <c r="E87" s="20"/>
      <c r="F87" s="20" t="s">
        <v>27</v>
      </c>
      <c r="G87" s="20" t="s">
        <v>28</v>
      </c>
      <c r="H87" s="20"/>
      <c r="I87" s="20"/>
      <c r="J87" s="20"/>
      <c r="K87" s="20" t="s">
        <v>116</v>
      </c>
      <c r="L87" s="21"/>
      <c r="M87" s="21"/>
    </row>
    <row r="88" spans="1:13" x14ac:dyDescent="0.35">
      <c r="A88" s="19" t="s">
        <v>34</v>
      </c>
      <c r="B88" s="20" t="s">
        <v>30</v>
      </c>
      <c r="C88" s="20" t="s">
        <v>31</v>
      </c>
      <c r="D88" s="20"/>
      <c r="E88" s="20"/>
      <c r="F88" s="20" t="s">
        <v>32</v>
      </c>
      <c r="G88" s="20" t="s">
        <v>33</v>
      </c>
      <c r="H88" s="20"/>
      <c r="I88" s="20"/>
      <c r="J88" s="20"/>
      <c r="K88" s="20" t="s">
        <v>117</v>
      </c>
      <c r="L88" s="21"/>
      <c r="M88" s="21"/>
    </row>
    <row r="89" spans="1:13" x14ac:dyDescent="0.35">
      <c r="A89" s="19" t="s">
        <v>62</v>
      </c>
      <c r="B89" s="20" t="s">
        <v>58</v>
      </c>
      <c r="C89" s="20" t="s">
        <v>35</v>
      </c>
      <c r="D89" s="20"/>
      <c r="E89" s="20"/>
      <c r="F89" s="20" t="s">
        <v>59</v>
      </c>
      <c r="G89" s="20" t="s">
        <v>37</v>
      </c>
      <c r="H89" s="20"/>
      <c r="I89" s="20"/>
      <c r="J89" s="20"/>
      <c r="K89" s="20" t="s">
        <v>118</v>
      </c>
      <c r="L89" s="21"/>
      <c r="M89" s="21"/>
    </row>
    <row r="90" spans="1:13" x14ac:dyDescent="0.35">
      <c r="A90" s="19" t="s">
        <v>57</v>
      </c>
      <c r="B90" s="20" t="s">
        <v>17</v>
      </c>
      <c r="C90" s="20" t="s">
        <v>35</v>
      </c>
      <c r="D90" s="20"/>
      <c r="E90" s="20"/>
      <c r="F90" s="20" t="s">
        <v>36</v>
      </c>
      <c r="G90" s="20" t="s">
        <v>37</v>
      </c>
      <c r="H90" s="20"/>
      <c r="I90" s="20"/>
      <c r="J90" s="20"/>
      <c r="K90" s="20" t="s">
        <v>119</v>
      </c>
      <c r="L90" s="21"/>
      <c r="M90" s="21"/>
    </row>
  </sheetData>
  <sheetProtection algorithmName="SHA-512" hashValue="Vc7vDnO2LApoHEzpaLII1/o8u+YwkrwE+Y7y51XeLQkX/9u7HNQ8PhycZnLA+NWGoz8qjk6NYig2z5M+igp/dQ==" saltValue="+eBOhozADIbIqV7lwGlxOQ==" spinCount="100000" sheet="1" selectLockedCells="1"/>
  <mergeCells count="104">
    <mergeCell ref="J55:K55"/>
    <mergeCell ref="J56:K56"/>
    <mergeCell ref="J57:K57"/>
    <mergeCell ref="A51:N51"/>
    <mergeCell ref="A45:N45"/>
    <mergeCell ref="J53:K53"/>
    <mergeCell ref="B49:C49"/>
    <mergeCell ref="B47:C47"/>
    <mergeCell ref="C27:D27"/>
    <mergeCell ref="L53:M53"/>
    <mergeCell ref="C36:D36"/>
    <mergeCell ref="E35:F35"/>
    <mergeCell ref="A70:C70"/>
    <mergeCell ref="A66:M68"/>
    <mergeCell ref="C21:D21"/>
    <mergeCell ref="B43:M43"/>
    <mergeCell ref="L55:M55"/>
    <mergeCell ref="L56:M56"/>
    <mergeCell ref="L57:M57"/>
    <mergeCell ref="L58:M58"/>
    <mergeCell ref="I47:J47"/>
    <mergeCell ref="I48:J48"/>
    <mergeCell ref="I49:J49"/>
    <mergeCell ref="K47:M47"/>
    <mergeCell ref="K48:M48"/>
    <mergeCell ref="K49:M49"/>
    <mergeCell ref="H54:I54"/>
    <mergeCell ref="H55:I55"/>
    <mergeCell ref="H56:I56"/>
    <mergeCell ref="H57:I57"/>
    <mergeCell ref="J58:K58"/>
    <mergeCell ref="J54:K54"/>
    <mergeCell ref="A72:M76"/>
    <mergeCell ref="C20:D20"/>
    <mergeCell ref="E20:F20"/>
    <mergeCell ref="E21:F21"/>
    <mergeCell ref="C22:D22"/>
    <mergeCell ref="C23:D23"/>
    <mergeCell ref="E22:F22"/>
    <mergeCell ref="E23:F23"/>
    <mergeCell ref="C24:D24"/>
    <mergeCell ref="E24:F24"/>
    <mergeCell ref="C25:D25"/>
    <mergeCell ref="E25:F25"/>
    <mergeCell ref="C26:D26"/>
    <mergeCell ref="E26:F26"/>
    <mergeCell ref="B54:C54"/>
    <mergeCell ref="B55:C55"/>
    <mergeCell ref="B56:C56"/>
    <mergeCell ref="B57:C57"/>
    <mergeCell ref="L54:M54"/>
    <mergeCell ref="L59:M59"/>
    <mergeCell ref="J59:K59"/>
    <mergeCell ref="A64:D64"/>
    <mergeCell ref="H53:I53"/>
    <mergeCell ref="B48:C48"/>
    <mergeCell ref="A1:N1"/>
    <mergeCell ref="A2:N2"/>
    <mergeCell ref="A3:N3"/>
    <mergeCell ref="A4:N4"/>
    <mergeCell ref="A6:N6"/>
    <mergeCell ref="E40:F40"/>
    <mergeCell ref="E41:F41"/>
    <mergeCell ref="F7:K7"/>
    <mergeCell ref="E33:F33"/>
    <mergeCell ref="E32:F32"/>
    <mergeCell ref="E36:F36"/>
    <mergeCell ref="E37:F37"/>
    <mergeCell ref="E38:F38"/>
    <mergeCell ref="E39:F39"/>
    <mergeCell ref="E34:F34"/>
    <mergeCell ref="A18:N18"/>
    <mergeCell ref="I20:J20"/>
    <mergeCell ref="K20:L20"/>
    <mergeCell ref="C8:D8"/>
    <mergeCell ref="C10:D10"/>
    <mergeCell ref="E8:I8"/>
    <mergeCell ref="C38:D38"/>
    <mergeCell ref="C39:D39"/>
    <mergeCell ref="C40:D40"/>
    <mergeCell ref="E10:I10"/>
    <mergeCell ref="E12:I12"/>
    <mergeCell ref="E14:I14"/>
    <mergeCell ref="E16:I16"/>
    <mergeCell ref="E59:I59"/>
    <mergeCell ref="C41:D41"/>
    <mergeCell ref="E27:F27"/>
    <mergeCell ref="C28:D28"/>
    <mergeCell ref="E28:F28"/>
    <mergeCell ref="C37:D37"/>
    <mergeCell ref="C29:D29"/>
    <mergeCell ref="E29:F29"/>
    <mergeCell ref="C30:D30"/>
    <mergeCell ref="E30:F30"/>
    <mergeCell ref="C31:D31"/>
    <mergeCell ref="E31:F31"/>
    <mergeCell ref="C32:D32"/>
    <mergeCell ref="C33:D33"/>
    <mergeCell ref="C34:D34"/>
    <mergeCell ref="C35:D35"/>
    <mergeCell ref="C12:D12"/>
    <mergeCell ref="C14:D14"/>
    <mergeCell ref="C16:D16"/>
    <mergeCell ref="B53:C53"/>
  </mergeCells>
  <phoneticPr fontId="15" type="noConversion"/>
  <conditionalFormatting sqref="G23:G42">
    <cfRule type="expression" dxfId="2" priority="69">
      <formula>B23="Player"</formula>
    </cfRule>
  </conditionalFormatting>
  <conditionalFormatting sqref="J22:J42">
    <cfRule type="expression" dxfId="1" priority="1">
      <formula>B22="Player"</formula>
    </cfRule>
  </conditionalFormatting>
  <conditionalFormatting sqref="L22:L42">
    <cfRule type="expression" dxfId="0" priority="3">
      <formula>D22="Player"</formula>
    </cfRule>
  </conditionalFormatting>
  <dataValidations count="5">
    <dataValidation type="list" allowBlank="1" showInputMessage="1" showErrorMessage="1" sqref="J14" xr:uid="{00000000-0002-0000-0000-000000000000}">
      <formula1>"Car,Train,Plane"</formula1>
    </dataValidation>
    <dataValidation type="list" allowBlank="1" showInputMessage="1" showErrorMessage="1" sqref="B21:B42" xr:uid="{00000000-0002-0000-0000-000002000000}">
      <formula1>"Player,Coach,Guest"</formula1>
    </dataValidation>
    <dataValidation type="date" allowBlank="1" showInputMessage="1" showErrorMessage="1" sqref="H21" xr:uid="{00000000-0002-0000-0000-000006000000}">
      <formula1>36892</formula1>
      <formula2>43466</formula2>
    </dataValidation>
    <dataValidation type="list" allowBlank="1" showInputMessage="1" showErrorMessage="1" sqref="G21:G42" xr:uid="{DECCE4AC-1D93-41EA-AB1A-DE813C854A48}">
      <formula1>"M,F"</formula1>
    </dataValidation>
    <dataValidation type="list" allowBlank="1" showInputMessage="1" showErrorMessage="1" sqref="E54:E57" xr:uid="{09B86415-A7DC-4517-8B22-3AE267847AD0}">
      <formula1>"25.03.2024,26.03.2024,27.03.2024"</formula1>
    </dataValidation>
  </dataValidations>
  <hyperlinks>
    <hyperlink ref="D61" r:id="rId1" xr:uid="{00000000-0004-0000-0000-000000000000}"/>
  </hyperlinks>
  <pageMargins left="0.23622047244094491" right="0.23622047244094491" top="0.55118110236220474" bottom="0.55118110236220474" header="0.31496062992125984" footer="0.31496062992125984"/>
  <pageSetup paperSize="9" scale="76"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21C63E70-7647-4D18-AC92-76AD947C9BA1}">
          <x14:formula1>
            <xm:f>Tabelle1!$H$3:$H$6</xm:f>
          </x14:formula1>
          <xm:sqref>D54:D57</xm:sqref>
        </x14:dataValidation>
        <x14:dataValidation type="list" allowBlank="1" showInputMessage="1" showErrorMessage="1" xr:uid="{A3E5EA22-C86D-4CE5-8691-73031D001B21}">
          <x14:formula1>
            <xm:f>Tabelle1!$L$3:$L$7</xm:f>
          </x14:formula1>
          <xm:sqref>I21:I42 K21:K42</xm:sqref>
        </x14:dataValidation>
        <x14:dataValidation type="list" errorStyle="information" allowBlank="1" showInputMessage="1" showErrorMessage="1" errorTitle="Hotelauswahl" error="Bitte wählen Sie ein Hotel aus dem Dropdown-Menü aus!" promptTitle="Hotel Auswahl" prompt="Bitte wählen Sie ihr Hotel." xr:uid="{6C9571BD-258C-4E8A-8E46-835193839878}">
          <x14:formula1>
            <xm:f>Tabelle1!$B$3:$B$8</xm:f>
          </x14:formula1>
          <xm:sqref>B54:C57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6489-2A4B-4730-961E-DE5A6B30EC13}">
  <dimension ref="B2:P8"/>
  <sheetViews>
    <sheetView workbookViewId="0">
      <selection activeCell="E4" sqref="E4"/>
    </sheetView>
  </sheetViews>
  <sheetFormatPr baseColWidth="10" defaultRowHeight="14.5" x14ac:dyDescent="0.35"/>
  <cols>
    <col min="2" max="6" width="18.36328125" customWidth="1"/>
    <col min="8" max="8" width="13.36328125" customWidth="1"/>
  </cols>
  <sheetData>
    <row r="2" spans="2:16" x14ac:dyDescent="0.35">
      <c r="B2" s="1" t="s">
        <v>68</v>
      </c>
      <c r="C2" s="1" t="s">
        <v>76</v>
      </c>
      <c r="D2" s="1" t="s">
        <v>77</v>
      </c>
      <c r="E2" s="1" t="s">
        <v>98</v>
      </c>
      <c r="F2" s="1" t="s">
        <v>99</v>
      </c>
      <c r="H2" t="s">
        <v>75</v>
      </c>
      <c r="J2" t="s">
        <v>79</v>
      </c>
      <c r="L2" t="s">
        <v>84</v>
      </c>
      <c r="M2" t="s">
        <v>85</v>
      </c>
      <c r="N2" t="s">
        <v>86</v>
      </c>
      <c r="O2" t="s">
        <v>87</v>
      </c>
      <c r="P2" t="s">
        <v>88</v>
      </c>
    </row>
    <row r="3" spans="2:16" x14ac:dyDescent="0.35">
      <c r="B3" t="s">
        <v>69</v>
      </c>
      <c r="C3">
        <v>125</v>
      </c>
      <c r="D3">
        <v>100</v>
      </c>
      <c r="E3">
        <v>95</v>
      </c>
      <c r="F3" s="2" t="s">
        <v>97</v>
      </c>
      <c r="H3" t="s">
        <v>76</v>
      </c>
      <c r="J3" t="s">
        <v>80</v>
      </c>
      <c r="L3" t="s">
        <v>24</v>
      </c>
      <c r="M3" t="s">
        <v>10</v>
      </c>
      <c r="N3" t="s">
        <v>18</v>
      </c>
      <c r="O3" t="s">
        <v>7</v>
      </c>
      <c r="P3" t="s">
        <v>21</v>
      </c>
    </row>
    <row r="4" spans="2:16" x14ac:dyDescent="0.35">
      <c r="B4" t="s">
        <v>70</v>
      </c>
      <c r="C4">
        <v>110</v>
      </c>
      <c r="D4">
        <v>95</v>
      </c>
      <c r="E4" s="152">
        <v>90</v>
      </c>
      <c r="F4" s="2" t="s">
        <v>97</v>
      </c>
      <c r="H4" t="s">
        <v>77</v>
      </c>
      <c r="J4" t="s">
        <v>81</v>
      </c>
      <c r="L4" t="s">
        <v>29</v>
      </c>
      <c r="M4" t="s">
        <v>25</v>
      </c>
      <c r="N4" t="s">
        <v>27</v>
      </c>
      <c r="O4" t="s">
        <v>40</v>
      </c>
      <c r="P4" t="s">
        <v>45</v>
      </c>
    </row>
    <row r="5" spans="2:16" x14ac:dyDescent="0.35">
      <c r="B5" t="s">
        <v>71</v>
      </c>
      <c r="C5">
        <v>110</v>
      </c>
      <c r="D5">
        <v>95</v>
      </c>
      <c r="E5">
        <v>90</v>
      </c>
      <c r="F5" s="2" t="s">
        <v>97</v>
      </c>
      <c r="H5" t="s">
        <v>98</v>
      </c>
      <c r="J5" t="s">
        <v>82</v>
      </c>
      <c r="L5" t="s">
        <v>34</v>
      </c>
      <c r="M5" t="s">
        <v>30</v>
      </c>
      <c r="N5" t="s">
        <v>32</v>
      </c>
      <c r="O5" t="s">
        <v>41</v>
      </c>
      <c r="P5" t="s">
        <v>47</v>
      </c>
    </row>
    <row r="6" spans="2:16" x14ac:dyDescent="0.35">
      <c r="B6" t="s">
        <v>72</v>
      </c>
      <c r="C6">
        <v>100</v>
      </c>
      <c r="D6">
        <v>90</v>
      </c>
      <c r="E6">
        <v>80</v>
      </c>
      <c r="F6" s="2" t="s">
        <v>97</v>
      </c>
      <c r="H6" t="s">
        <v>99</v>
      </c>
      <c r="L6" t="s">
        <v>62</v>
      </c>
      <c r="M6" t="s">
        <v>58</v>
      </c>
      <c r="N6" t="s">
        <v>59</v>
      </c>
      <c r="O6" t="s">
        <v>60</v>
      </c>
      <c r="P6" t="s">
        <v>61</v>
      </c>
    </row>
    <row r="7" spans="2:16" x14ac:dyDescent="0.35">
      <c r="B7" t="s">
        <v>74</v>
      </c>
      <c r="C7" s="2" t="s">
        <v>100</v>
      </c>
      <c r="D7">
        <v>85</v>
      </c>
      <c r="E7">
        <v>75</v>
      </c>
      <c r="F7">
        <v>75</v>
      </c>
      <c r="L7" t="s">
        <v>57</v>
      </c>
      <c r="M7" t="s">
        <v>17</v>
      </c>
      <c r="N7" t="s">
        <v>36</v>
      </c>
      <c r="O7" t="s">
        <v>16</v>
      </c>
      <c r="P7" t="s">
        <v>48</v>
      </c>
    </row>
    <row r="8" spans="2:16" x14ac:dyDescent="0.35">
      <c r="B8" t="s">
        <v>73</v>
      </c>
    </row>
  </sheetData>
  <pageMargins left="0.7" right="0.7" top="0.78740157499999996" bottom="0.78740157499999996"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Registration</vt:lpstr>
      <vt:lpstr>Tabelle1</vt:lpstr>
    </vt:vector>
  </TitlesOfParts>
  <Company>MyCompany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Rainer Rapp</cp:lastModifiedBy>
  <cp:lastPrinted>2023-01-30T13:40:24Z</cp:lastPrinted>
  <dcterms:created xsi:type="dcterms:W3CDTF">2018-12-02T13:56:52Z</dcterms:created>
  <dcterms:modified xsi:type="dcterms:W3CDTF">2023-09-27T08:07:52Z</dcterms:modified>
</cp:coreProperties>
</file>