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Documents\ASKÖ Froschberg\23rd Raiffeisen YC\"/>
    </mc:Choice>
  </mc:AlternateContent>
  <xr:revisionPtr revIDLastSave="0" documentId="13_ncr:1_{437F2A56-3F25-407C-94DC-55B9F2B071E8}" xr6:coauthVersionLast="47" xr6:coauthVersionMax="47" xr10:uidLastSave="{00000000-0000-0000-0000-000000000000}"/>
  <bookViews>
    <workbookView xWindow="-108" yWindow="-108" windowWidth="23256" windowHeight="12576" xr2:uid="{00000000-000D-0000-FFFF-FFFF00000000}"/>
  </bookViews>
  <sheets>
    <sheet name="Registration" sheetId="1" r:id="rId1"/>
    <sheet name="Tabelle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1" l="1"/>
  <c r="F55" i="1"/>
  <c r="F56" i="1"/>
  <c r="F57" i="1"/>
  <c r="J22" i="1"/>
  <c r="J23" i="1"/>
  <c r="J57" i="1"/>
  <c r="J56" i="1"/>
  <c r="J55" i="1"/>
  <c r="J54" i="1"/>
  <c r="J24" i="1"/>
  <c r="J25" i="1"/>
  <c r="J26" i="1"/>
  <c r="J27" i="1"/>
  <c r="J28" i="1"/>
  <c r="J29" i="1"/>
  <c r="J30" i="1"/>
  <c r="J31" i="1"/>
  <c r="J32" i="1"/>
  <c r="J33" i="1"/>
  <c r="J34" i="1"/>
  <c r="J35" i="1"/>
  <c r="J36" i="1"/>
  <c r="J37" i="1"/>
  <c r="J38" i="1"/>
  <c r="J39" i="1"/>
  <c r="J40" i="1"/>
  <c r="J41" i="1"/>
  <c r="L23" i="1"/>
  <c r="L24" i="1"/>
  <c r="L25" i="1"/>
  <c r="L26" i="1"/>
  <c r="L27" i="1"/>
  <c r="L28" i="1"/>
  <c r="L29" i="1"/>
  <c r="L30" i="1"/>
  <c r="L31" i="1"/>
  <c r="L32" i="1"/>
  <c r="L33" i="1"/>
  <c r="L34" i="1"/>
  <c r="L35" i="1"/>
  <c r="L36" i="1"/>
  <c r="L37" i="1"/>
  <c r="L38" i="1"/>
  <c r="L39" i="1"/>
  <c r="L40" i="1"/>
  <c r="L41" i="1"/>
  <c r="L22" i="1"/>
  <c r="H54" i="1"/>
  <c r="H57" i="1"/>
  <c r="H56" i="1"/>
  <c r="H55" i="1"/>
  <c r="L56" i="1" l="1"/>
  <c r="L57" i="1"/>
  <c r="L55" i="1"/>
  <c r="L54" i="1"/>
  <c r="L58" i="1" l="1"/>
  <c r="L59" i="1" s="1"/>
  <c r="L21" i="1" l="1"/>
  <c r="J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Rainer Rapp</author>
  </authors>
  <commentList>
    <comment ref="E10" authorId="0" shapeId="0" xr:uid="{5845B277-B734-42FC-9FE3-3178D1D8AF84}">
      <text>
        <r>
          <rPr>
            <b/>
            <sz val="9"/>
            <color indexed="81"/>
            <rFont val="Segoe UI"/>
            <family val="2"/>
          </rPr>
          <t>Rainer Rapp:</t>
        </r>
        <r>
          <rPr>
            <sz val="9"/>
            <color indexed="81"/>
            <rFont val="Segoe UI"/>
            <family val="2"/>
          </rPr>
          <t xml:space="preserve">
Tip: to start an entry with a " 0 " or a "+" in Excel, start with " ' ".
e.g.: '+43 676 1234566 </t>
        </r>
      </text>
    </comment>
    <comment ref="M20" authorId="0" shapeId="0" xr:uid="{95170E24-1427-453F-BE7C-B57E083159C6}">
      <text>
        <r>
          <rPr>
            <b/>
            <sz val="9"/>
            <color indexed="81"/>
            <rFont val="Segoe UI"/>
            <charset val="1"/>
          </rPr>
          <t>Rainer Rapp:</t>
        </r>
        <r>
          <rPr>
            <sz val="9"/>
            <color indexed="81"/>
            <rFont val="Segoe UI"/>
            <charset val="1"/>
          </rPr>
          <t xml:space="preserve">
Only necessary if there are multiple teams in the same category (to identify who is playing together). PW for partner wanted</t>
        </r>
      </text>
    </comment>
  </commentList>
</comments>
</file>

<file path=xl/sharedStrings.xml><?xml version="1.0" encoding="utf-8"?>
<sst xmlns="http://schemas.openxmlformats.org/spreadsheetml/2006/main" count="171" uniqueCount="121">
  <si>
    <t>Family Name</t>
  </si>
  <si>
    <t>Given Name</t>
  </si>
  <si>
    <t>Type</t>
  </si>
  <si>
    <t>Player</t>
  </si>
  <si>
    <t>Sex</t>
  </si>
  <si>
    <t>Single</t>
  </si>
  <si>
    <t>Team</t>
  </si>
  <si>
    <t>MCBS</t>
  </si>
  <si>
    <t>Max</t>
  </si>
  <si>
    <t>M</t>
  </si>
  <si>
    <t>MCBT</t>
  </si>
  <si>
    <t>#</t>
  </si>
  <si>
    <t>Address</t>
  </si>
  <si>
    <t>Arrival</t>
  </si>
  <si>
    <t>Departure</t>
  </si>
  <si>
    <t>E-Mail</t>
  </si>
  <si>
    <t>JBS</t>
  </si>
  <si>
    <t>JBT</t>
  </si>
  <si>
    <t>MCGT</t>
  </si>
  <si>
    <t>Hotel</t>
  </si>
  <si>
    <t>Muster</t>
  </si>
  <si>
    <t>MCGS</t>
  </si>
  <si>
    <t>Mini Cadet Boys Team</t>
  </si>
  <si>
    <t>Mini Cadet Girls Team</t>
  </si>
  <si>
    <t>U11</t>
  </si>
  <si>
    <t>YCBT</t>
  </si>
  <si>
    <t>Younger Cadet Boys Team</t>
  </si>
  <si>
    <t>YCGT</t>
  </si>
  <si>
    <t>Younger Cadet Girls Team</t>
  </si>
  <si>
    <t>U13</t>
  </si>
  <si>
    <t>CBT</t>
  </si>
  <si>
    <t>Cadet Boys Team</t>
  </si>
  <si>
    <t>CGT</t>
  </si>
  <si>
    <t>Cadet Girls Team</t>
  </si>
  <si>
    <t>U15</t>
  </si>
  <si>
    <t>Junior Boys Team</t>
  </si>
  <si>
    <t>JGT</t>
  </si>
  <si>
    <t>Junior Girls Team</t>
  </si>
  <si>
    <t>Mini Cadet Boys Single</t>
  </si>
  <si>
    <t>Mini Cadet Girls Single</t>
  </si>
  <si>
    <t>YCBS</t>
  </si>
  <si>
    <t>CBS</t>
  </si>
  <si>
    <t>Younger Cadet Boys Single</t>
  </si>
  <si>
    <t>Cadet Boys Single</t>
  </si>
  <si>
    <t>Junior Boys Single</t>
  </si>
  <si>
    <t>YCGS</t>
  </si>
  <si>
    <t>Younger Cadet Girls Single</t>
  </si>
  <si>
    <t>CGS</t>
  </si>
  <si>
    <t>JGS</t>
  </si>
  <si>
    <t>Cadet Girls Single</t>
  </si>
  <si>
    <t>Junior Girls Single</t>
  </si>
  <si>
    <t>Legend</t>
  </si>
  <si>
    <t>Please fill in and send to</t>
  </si>
  <si>
    <t xml:space="preserve">youth.championships@froschberg.at </t>
  </si>
  <si>
    <t>By submitting the entry, the participants agree that photo, film and video recordings made in connection with the event may be distributed and published in print media as well as on the internet. By submitting the entry, the participants agree that result lists may be published and further processed.</t>
  </si>
  <si>
    <t>Mit Abgabe der Nennung stimmen die Teilnehmer/innen zu, dass im Zusammenhang mit der Veranstaltung gemachte Foto, Film- und Videoaufnahmen in Printmedien sowie im Internet verbreitet und veröffentlicht werden dürfen, Ergebnislisten veröffentlicht und weiterverarbeitet werden dürfen und die erforderlichen Geburtsdaten zwecks Einteilung in die betreffenden Alterskategorien der ausgeschriebenen Turnier-Bewerbe und die Weiterleitung der Geburtsdaten an die bestellten Unterkünfte bzw. Hotels zwecks Berechnung der Tourismusabgabe weitergegeben werden dürfen!</t>
  </si>
  <si>
    <t>Country</t>
  </si>
  <si>
    <t>U19</t>
  </si>
  <si>
    <t>YJBT</t>
  </si>
  <si>
    <t>YJGT</t>
  </si>
  <si>
    <t>YJBS</t>
  </si>
  <si>
    <t>YJGS</t>
  </si>
  <si>
    <t>U17</t>
  </si>
  <si>
    <t>LINZ - AUSTRIA 2023</t>
  </si>
  <si>
    <t>REGISTRATION</t>
  </si>
  <si>
    <t>Team Name</t>
  </si>
  <si>
    <t>Phone</t>
  </si>
  <si>
    <t>Date of Birth</t>
  </si>
  <si>
    <t>Hotels</t>
  </si>
  <si>
    <t>Park Inn ****</t>
  </si>
  <si>
    <t>Bee Green ***</t>
  </si>
  <si>
    <t>Kolping ***</t>
  </si>
  <si>
    <t>Kolping Budget **/*</t>
  </si>
  <si>
    <t>NONE</t>
  </si>
  <si>
    <t>Youth Hostel **/*</t>
  </si>
  <si>
    <t>Room Types</t>
  </si>
  <si>
    <t>SR</t>
  </si>
  <si>
    <t>DR</t>
  </si>
  <si>
    <t>Date</t>
  </si>
  <si>
    <t>Transport</t>
  </si>
  <si>
    <t>PRIVATE</t>
  </si>
  <si>
    <t>TRAIN</t>
  </si>
  <si>
    <t>PLANE</t>
  </si>
  <si>
    <t>Participants</t>
  </si>
  <si>
    <t>Events</t>
  </si>
  <si>
    <t>Boys Team</t>
  </si>
  <si>
    <t>Girls Team</t>
  </si>
  <si>
    <t>Boys Single</t>
  </si>
  <si>
    <t>Girls Single</t>
  </si>
  <si>
    <t>Roomtype</t>
  </si>
  <si>
    <t>Qty</t>
  </si>
  <si>
    <t>Hotel Package</t>
  </si>
  <si>
    <t>Rate/P/day</t>
  </si>
  <si>
    <t>Peolpe</t>
  </si>
  <si>
    <t>Sub total</t>
  </si>
  <si>
    <t>From</t>
  </si>
  <si>
    <t>To</t>
  </si>
  <si>
    <t>N/A</t>
  </si>
  <si>
    <t>3 BED</t>
  </si>
  <si>
    <t>4 BED</t>
  </si>
  <si>
    <t>ON REQUEST</t>
  </si>
  <si>
    <t>Total:</t>
  </si>
  <si>
    <t>Pick Up Arrival / Departure</t>
  </si>
  <si>
    <t>Pick Up Time</t>
  </si>
  <si>
    <t>#Ppl</t>
  </si>
  <si>
    <t>Travel Deails</t>
  </si>
  <si>
    <t>Privacy Terms &amp; Conditions</t>
  </si>
  <si>
    <t>Datenschutz</t>
  </si>
  <si>
    <t>Pickup Time</t>
  </si>
  <si>
    <t>Red. Total:</t>
  </si>
  <si>
    <t>T. Nr.*)</t>
  </si>
  <si>
    <t>*) Numbering per category to identify who is playing together. 'PW' or empty if partner wanted.</t>
  </si>
  <si>
    <r>
      <t>23</t>
    </r>
    <r>
      <rPr>
        <b/>
        <vertAlign val="superscript"/>
        <sz val="28"/>
        <color rgb="FF123258"/>
        <rFont val="Roboto"/>
      </rPr>
      <t>rd</t>
    </r>
    <r>
      <rPr>
        <b/>
        <sz val="28"/>
        <color rgb="FF123258"/>
        <rFont val="Roboto"/>
      </rPr>
      <t xml:space="preserve"> RAIFFEISEN YOUTH CHAMPIONSHIPS</t>
    </r>
  </si>
  <si>
    <t>&amp; ANDRO YOUTH CHALLENGE TROPHY</t>
  </si>
  <si>
    <t>TIPS ARENA | 28 MAR – 01 April 2024</t>
  </si>
  <si>
    <t>2013 and younger</t>
  </si>
  <si>
    <t>2011 and younger</t>
  </si>
  <si>
    <t>2009 and younger</t>
  </si>
  <si>
    <t>2007 and younger</t>
  </si>
  <si>
    <t>2005 and younger</t>
  </si>
  <si>
    <t>-5%, if paid before 01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</si>
</sst>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F400]h:mm:ss\ AM/PM"/>
  </numFmts>
  <fonts count="30" x14ac:knownFonts="1">
    <font>
      <sz val="11"/>
      <color theme="1"/>
      <name val="Calibri"/>
      <family val="2"/>
      <scheme val="minor"/>
    </font>
    <font>
      <b/>
      <sz val="11"/>
      <color theme="1"/>
      <name val="Calibri"/>
      <family val="2"/>
      <scheme val="minor"/>
    </font>
    <font>
      <u/>
      <sz val="11"/>
      <color theme="10"/>
      <name val="Calibri"/>
      <family val="2"/>
      <scheme val="minor"/>
    </font>
    <font>
      <b/>
      <sz val="24"/>
      <color rgb="FF123258"/>
      <name val="Roboto"/>
    </font>
    <font>
      <b/>
      <sz val="20"/>
      <color rgb="FF123258"/>
      <name val="Roboto"/>
    </font>
    <font>
      <b/>
      <sz val="28"/>
      <color rgb="FF123258"/>
      <name val="Roboto"/>
    </font>
    <font>
      <b/>
      <vertAlign val="superscript"/>
      <sz val="28"/>
      <color rgb="FF123258"/>
      <name val="Roboto"/>
    </font>
    <font>
      <b/>
      <sz val="20"/>
      <name val="Roboto"/>
    </font>
    <font>
      <sz val="11"/>
      <color theme="1"/>
      <name val="Roboto"/>
    </font>
    <font>
      <b/>
      <sz val="14"/>
      <color theme="1"/>
      <name val="Roboto"/>
    </font>
    <font>
      <sz val="12"/>
      <color theme="1"/>
      <name val="Roboto"/>
    </font>
    <font>
      <sz val="11"/>
      <color theme="0" tint="-0.499984740745262"/>
      <name val="Roboto"/>
    </font>
    <font>
      <u/>
      <sz val="11"/>
      <color theme="10"/>
      <name val="Roboto"/>
    </font>
    <font>
      <b/>
      <sz val="11"/>
      <color theme="1"/>
      <name val="Roboto"/>
    </font>
    <font>
      <b/>
      <sz val="12"/>
      <color theme="1"/>
      <name val="Roboto"/>
    </font>
    <font>
      <sz val="8"/>
      <name val="Calibri"/>
      <family val="2"/>
      <scheme val="minor"/>
    </font>
    <font>
      <b/>
      <sz val="16"/>
      <color rgb="FF123258"/>
      <name val="Roboto"/>
    </font>
    <font>
      <u/>
      <sz val="12"/>
      <color theme="10"/>
      <name val="Roboto"/>
    </font>
    <font>
      <sz val="12"/>
      <color rgb="FF123258"/>
      <name val="Roboto"/>
    </font>
    <font>
      <b/>
      <sz val="12"/>
      <color rgb="FF123258"/>
      <name val="Roboto"/>
    </font>
    <font>
      <sz val="11"/>
      <color rgb="FF123258"/>
      <name val="Roboto"/>
    </font>
    <font>
      <u/>
      <sz val="11"/>
      <color rgb="FF123258"/>
      <name val="Roboto"/>
    </font>
    <font>
      <sz val="11"/>
      <name val="Roboto"/>
    </font>
    <font>
      <b/>
      <sz val="10"/>
      <color rgb="FF123258"/>
      <name val="Roboto"/>
    </font>
    <font>
      <sz val="10"/>
      <color theme="1"/>
      <name val="Roboto"/>
    </font>
    <font>
      <b/>
      <sz val="10"/>
      <color theme="1"/>
      <name val="Roboto"/>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auto="1"/>
      </right>
      <top style="medium">
        <color indexed="64"/>
      </top>
      <bottom/>
      <diagonal/>
    </border>
    <border>
      <left/>
      <right/>
      <top style="medium">
        <color indexed="64"/>
      </top>
      <bottom style="thin">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auto="1"/>
      </left>
      <right/>
      <top style="thin">
        <color auto="1"/>
      </top>
      <bottom style="medium">
        <color indexed="64"/>
      </bottom>
      <diagonal/>
    </border>
  </borders>
  <cellStyleXfs count="2">
    <xf numFmtId="0" fontId="0" fillId="0" borderId="0"/>
    <xf numFmtId="0" fontId="2" fillId="0" borderId="0" applyNumberFormat="0" applyFill="0" applyBorder="0" applyAlignment="0" applyProtection="0"/>
  </cellStyleXfs>
  <cellXfs count="157">
    <xf numFmtId="0" fontId="0" fillId="0" borderId="0" xfId="0"/>
    <xf numFmtId="0" fontId="1" fillId="0" borderId="0" xfId="0" applyFont="1" applyAlignment="1">
      <alignment horizontal="center"/>
    </xf>
    <xf numFmtId="0" fontId="0" fillId="0" borderId="0" xfId="0" applyAlignment="1">
      <alignment horizontal="center"/>
    </xf>
    <xf numFmtId="0" fontId="8" fillId="0" borderId="0" xfId="0" applyFont="1"/>
    <xf numFmtId="0" fontId="9" fillId="0" borderId="0" xfId="0" applyFont="1" applyAlignment="1">
      <alignment horizontal="left"/>
    </xf>
    <xf numFmtId="0" fontId="8" fillId="0" borderId="0" xfId="0" applyFont="1" applyAlignment="1">
      <alignment horizontal="left"/>
    </xf>
    <xf numFmtId="0" fontId="13" fillId="0" borderId="0" xfId="0" applyFont="1" applyAlignment="1">
      <alignment horizontal="right"/>
    </xf>
    <xf numFmtId="0" fontId="11" fillId="0" borderId="0" xfId="0" applyFont="1"/>
    <xf numFmtId="0" fontId="11" fillId="0" borderId="0" xfId="0" applyFont="1" applyAlignment="1">
      <alignment horizontal="center"/>
    </xf>
    <xf numFmtId="14" fontId="11" fillId="0" borderId="0" xfId="0" applyNumberFormat="1" applyFont="1" applyAlignment="1">
      <alignment horizontal="center"/>
    </xf>
    <xf numFmtId="0" fontId="10" fillId="0" borderId="0" xfId="0" applyFont="1"/>
    <xf numFmtId="0" fontId="12" fillId="0" borderId="0" xfId="1" applyFont="1" applyProtection="1"/>
    <xf numFmtId="0" fontId="19" fillId="0" borderId="15" xfId="0" applyFont="1" applyBorder="1" applyAlignment="1">
      <alignment horizontal="center"/>
    </xf>
    <xf numFmtId="0" fontId="19" fillId="0" borderId="16" xfId="0" applyFont="1" applyBorder="1" applyAlignment="1">
      <alignment horizontal="center"/>
    </xf>
    <xf numFmtId="0" fontId="19" fillId="0" borderId="14" xfId="0" applyFont="1" applyBorder="1" applyAlignment="1">
      <alignment horizontal="center"/>
    </xf>
    <xf numFmtId="0" fontId="19" fillId="0" borderId="17" xfId="0" applyFont="1" applyBorder="1" applyAlignment="1">
      <alignment horizontal="center"/>
    </xf>
    <xf numFmtId="0" fontId="17" fillId="0" borderId="0" xfId="1" applyFont="1" applyProtection="1"/>
    <xf numFmtId="0" fontId="8" fillId="0" borderId="0" xfId="0" applyFont="1" applyAlignment="1">
      <alignment horizontal="left" vertical="center"/>
    </xf>
    <xf numFmtId="0" fontId="13" fillId="0" borderId="0" xfId="0" applyFont="1"/>
    <xf numFmtId="0" fontId="8" fillId="0" borderId="10" xfId="0" applyFont="1" applyBorder="1"/>
    <xf numFmtId="0" fontId="8" fillId="0" borderId="11" xfId="0" applyFont="1" applyBorder="1"/>
    <xf numFmtId="0" fontId="8" fillId="0" borderId="12" xfId="0" applyFont="1" applyBorder="1"/>
    <xf numFmtId="0" fontId="20" fillId="0" borderId="13" xfId="0" applyFont="1" applyBorder="1" applyProtection="1">
      <protection locked="0"/>
    </xf>
    <xf numFmtId="0" fontId="12" fillId="0" borderId="13" xfId="1" applyFont="1" applyBorder="1" applyProtection="1">
      <protection locked="0"/>
    </xf>
    <xf numFmtId="1" fontId="20" fillId="0" borderId="37" xfId="0" applyNumberFormat="1" applyFont="1" applyBorder="1" applyAlignment="1" applyProtection="1">
      <alignment horizontal="center"/>
      <protection locked="0"/>
    </xf>
    <xf numFmtId="14" fontId="20" fillId="0" borderId="13" xfId="0" applyNumberFormat="1" applyFont="1" applyBorder="1" applyAlignment="1" applyProtection="1">
      <alignment horizontal="center"/>
      <protection locked="0"/>
    </xf>
    <xf numFmtId="0" fontId="8" fillId="0" borderId="1" xfId="0" applyFont="1" applyBorder="1" applyProtection="1">
      <protection locked="0"/>
    </xf>
    <xf numFmtId="0" fontId="21" fillId="0" borderId="1" xfId="1" applyFont="1" applyBorder="1" applyProtection="1">
      <protection locked="0"/>
    </xf>
    <xf numFmtId="0" fontId="20" fillId="0" borderId="1" xfId="0" applyFont="1" applyBorder="1" applyProtection="1">
      <protection locked="0"/>
    </xf>
    <xf numFmtId="1" fontId="20" fillId="0" borderId="1" xfId="0" applyNumberFormat="1" applyFont="1" applyBorder="1" applyAlignment="1" applyProtection="1">
      <alignment horizontal="center"/>
      <protection locked="0"/>
    </xf>
    <xf numFmtId="14" fontId="20" fillId="0" borderId="1" xfId="0" applyNumberFormat="1" applyFont="1" applyBorder="1" applyAlignment="1" applyProtection="1">
      <alignment horizontal="center"/>
      <protection locked="0"/>
    </xf>
    <xf numFmtId="0" fontId="18" fillId="0" borderId="25" xfId="0" applyFont="1" applyBorder="1" applyAlignment="1" applyProtection="1">
      <alignment horizontal="center"/>
      <protection locked="0"/>
    </xf>
    <xf numFmtId="14" fontId="18" fillId="0" borderId="25" xfId="0" applyNumberFormat="1" applyFont="1" applyBorder="1" applyAlignment="1" applyProtection="1">
      <alignment horizontal="center"/>
      <protection locked="0"/>
    </xf>
    <xf numFmtId="1" fontId="18" fillId="0" borderId="25" xfId="0" applyNumberFormat="1" applyFont="1" applyBorder="1" applyAlignment="1" applyProtection="1">
      <alignment horizontal="center"/>
      <protection locked="0"/>
    </xf>
    <xf numFmtId="0" fontId="18" fillId="0" borderId="1" xfId="0"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1" fontId="18" fillId="0" borderId="1" xfId="0" applyNumberFormat="1" applyFont="1" applyBorder="1" applyAlignment="1" applyProtection="1">
      <alignment horizontal="center"/>
      <protection locked="0"/>
    </xf>
    <xf numFmtId="0" fontId="18" fillId="0" borderId="30" xfId="0" applyFont="1" applyBorder="1" applyAlignment="1" applyProtection="1">
      <alignment horizontal="center"/>
      <protection locked="0"/>
    </xf>
    <xf numFmtId="14" fontId="18" fillId="0" borderId="30" xfId="0" applyNumberFormat="1" applyFont="1" applyBorder="1" applyAlignment="1" applyProtection="1">
      <alignment horizontal="center"/>
      <protection locked="0"/>
    </xf>
    <xf numFmtId="1" fontId="18" fillId="0" borderId="30" xfId="0" applyNumberFormat="1" applyFont="1" applyBorder="1" applyAlignment="1" applyProtection="1">
      <alignment horizontal="center"/>
      <protection locked="0"/>
    </xf>
    <xf numFmtId="0" fontId="8" fillId="0" borderId="0" xfId="0" applyFont="1" applyAlignment="1">
      <alignment horizontal="center"/>
    </xf>
    <xf numFmtId="0" fontId="8" fillId="0" borderId="0" xfId="0" quotePrefix="1" applyFont="1" applyAlignment="1">
      <alignment horizontal="center"/>
    </xf>
    <xf numFmtId="0" fontId="22" fillId="0" borderId="19" xfId="0" applyFont="1" applyBorder="1" applyAlignment="1">
      <alignment horizontal="center"/>
    </xf>
    <xf numFmtId="0" fontId="22" fillId="0" borderId="21" xfId="0" applyFont="1" applyBorder="1" applyAlignment="1">
      <alignment horizontal="center"/>
    </xf>
    <xf numFmtId="0" fontId="22" fillId="0" borderId="23" xfId="0" applyFont="1" applyBorder="1" applyAlignment="1">
      <alignment horizontal="center"/>
    </xf>
    <xf numFmtId="0" fontId="22" fillId="0" borderId="32" xfId="0" applyFont="1" applyBorder="1" applyAlignment="1" applyProtection="1">
      <alignment horizontal="left"/>
      <protection locked="0"/>
    </xf>
    <xf numFmtId="0" fontId="22" fillId="0" borderId="18" xfId="0" applyFont="1" applyBorder="1" applyAlignment="1" applyProtection="1">
      <alignment horizontal="center"/>
      <protection locked="0"/>
    </xf>
    <xf numFmtId="0" fontId="22" fillId="0" borderId="33" xfId="0" applyFont="1" applyBorder="1" applyAlignment="1" applyProtection="1">
      <alignment horizontal="left"/>
      <protection locked="0"/>
    </xf>
    <xf numFmtId="0" fontId="22" fillId="0" borderId="27" xfId="0" applyFont="1" applyBorder="1" applyAlignment="1" applyProtection="1">
      <alignment horizontal="center"/>
      <protection locked="0"/>
    </xf>
    <xf numFmtId="14" fontId="22" fillId="0" borderId="28" xfId="0" applyNumberFormat="1" applyFont="1" applyBorder="1" applyAlignment="1" applyProtection="1">
      <alignment horizontal="center"/>
      <protection locked="0"/>
    </xf>
    <xf numFmtId="0" fontId="22" fillId="0" borderId="20" xfId="0" applyFont="1" applyBorder="1" applyAlignment="1" applyProtection="1">
      <alignment horizontal="center"/>
      <protection locked="0"/>
    </xf>
    <xf numFmtId="0" fontId="22" fillId="0" borderId="34" xfId="0" applyFont="1" applyBorder="1" applyAlignment="1" applyProtection="1">
      <alignment horizontal="left"/>
      <protection locked="0"/>
    </xf>
    <xf numFmtId="0" fontId="22" fillId="0" borderId="29" xfId="0" applyFont="1" applyBorder="1" applyAlignment="1" applyProtection="1">
      <alignment horizontal="center"/>
      <protection locked="0"/>
    </xf>
    <xf numFmtId="14" fontId="22" fillId="0" borderId="31" xfId="0" applyNumberFormat="1" applyFont="1" applyBorder="1" applyAlignment="1" applyProtection="1">
      <alignment horizontal="center"/>
      <protection locked="0"/>
    </xf>
    <xf numFmtId="0" fontId="22" fillId="0" borderId="22" xfId="0" applyFont="1" applyBorder="1" applyAlignment="1" applyProtection="1">
      <alignment horizontal="center"/>
      <protection locked="0"/>
    </xf>
    <xf numFmtId="0" fontId="23" fillId="0" borderId="14" xfId="0" applyFont="1" applyBorder="1" applyAlignment="1">
      <alignment horizontal="center"/>
    </xf>
    <xf numFmtId="0" fontId="23" fillId="0" borderId="16" xfId="0" applyFont="1" applyBorder="1" applyAlignment="1">
      <alignment horizontal="center"/>
    </xf>
    <xf numFmtId="0" fontId="22" fillId="0" borderId="33" xfId="0" applyFont="1" applyBorder="1" applyAlignment="1" applyProtection="1">
      <alignment horizontal="center"/>
      <protection locked="0"/>
    </xf>
    <xf numFmtId="0" fontId="22" fillId="0" borderId="34" xfId="0" applyFont="1" applyBorder="1" applyAlignment="1" applyProtection="1">
      <alignment horizontal="center"/>
      <protection locked="0"/>
    </xf>
    <xf numFmtId="164" fontId="8" fillId="0" borderId="0" xfId="0" applyNumberFormat="1" applyFont="1" applyAlignment="1">
      <alignment horizontal="center"/>
    </xf>
    <xf numFmtId="0" fontId="20" fillId="0" borderId="0" xfId="0" applyFont="1" applyAlignment="1" applyProtection="1">
      <alignment horizontal="center"/>
      <protection locked="0"/>
    </xf>
    <xf numFmtId="0" fontId="25" fillId="0" borderId="15" xfId="0" applyFont="1" applyBorder="1" applyAlignment="1">
      <alignment horizontal="center"/>
    </xf>
    <xf numFmtId="0" fontId="25" fillId="0" borderId="16" xfId="0" applyFont="1" applyBorder="1" applyAlignment="1">
      <alignment horizontal="center"/>
    </xf>
    <xf numFmtId="0" fontId="25" fillId="0" borderId="14" xfId="0" applyFont="1" applyBorder="1" applyAlignment="1">
      <alignment horizontal="center"/>
    </xf>
    <xf numFmtId="0" fontId="25" fillId="0" borderId="17" xfId="0" applyFont="1" applyBorder="1"/>
    <xf numFmtId="0" fontId="22" fillId="0" borderId="0" xfId="0" applyFont="1" applyAlignment="1" applyProtection="1">
      <alignment horizontal="left"/>
      <protection locked="0"/>
    </xf>
    <xf numFmtId="0" fontId="22" fillId="0" borderId="0" xfId="0" applyFont="1" applyAlignment="1" applyProtection="1">
      <alignment horizontal="center"/>
      <protection locked="0"/>
    </xf>
    <xf numFmtId="14" fontId="22" fillId="0" borderId="0" xfId="0" applyNumberFormat="1" applyFont="1" applyAlignment="1" applyProtection="1">
      <alignment horizontal="center"/>
      <protection locked="0"/>
    </xf>
    <xf numFmtId="0" fontId="22" fillId="0" borderId="0" xfId="0" applyFont="1" applyAlignment="1">
      <alignment horizontal="center"/>
    </xf>
    <xf numFmtId="14" fontId="18" fillId="0" borderId="25" xfId="0" applyNumberFormat="1" applyFont="1" applyBorder="1" applyAlignment="1">
      <alignment horizontal="center"/>
    </xf>
    <xf numFmtId="14" fontId="18" fillId="0" borderId="1" xfId="0" applyNumberFormat="1" applyFont="1" applyBorder="1" applyAlignment="1">
      <alignment horizontal="center"/>
    </xf>
    <xf numFmtId="14" fontId="18" fillId="0" borderId="30" xfId="0" applyNumberFormat="1" applyFont="1" applyBorder="1" applyAlignment="1">
      <alignment horizontal="center"/>
    </xf>
    <xf numFmtId="0" fontId="22" fillId="0" borderId="32" xfId="0" applyFont="1" applyBorder="1" applyAlignment="1" applyProtection="1">
      <alignment horizontal="center"/>
      <protection locked="0"/>
    </xf>
    <xf numFmtId="0" fontId="22" fillId="0" borderId="39" xfId="0" applyFont="1" applyBorder="1" applyAlignment="1">
      <alignment horizontal="center"/>
    </xf>
    <xf numFmtId="14" fontId="22" fillId="0" borderId="35" xfId="0" applyNumberFormat="1" applyFont="1" applyBorder="1" applyAlignment="1" applyProtection="1">
      <alignment horizontal="center"/>
      <protection locked="0"/>
    </xf>
    <xf numFmtId="14" fontId="22" fillId="0" borderId="10" xfId="0" applyNumberFormat="1" applyFont="1" applyBorder="1" applyAlignment="1" applyProtection="1">
      <alignment horizontal="center"/>
      <protection locked="0"/>
    </xf>
    <xf numFmtId="0" fontId="22" fillId="0" borderId="40" xfId="0" applyFont="1" applyBorder="1" applyAlignment="1" applyProtection="1">
      <alignment horizontal="center"/>
      <protection locked="0"/>
    </xf>
    <xf numFmtId="0" fontId="20" fillId="0" borderId="1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8" fillId="0" borderId="0" xfId="0" quotePrefix="1" applyFont="1" applyAlignment="1">
      <alignment horizontal="center"/>
    </xf>
    <xf numFmtId="0" fontId="22" fillId="0" borderId="29" xfId="0" applyFont="1" applyBorder="1" applyAlignment="1" applyProtection="1">
      <alignment horizontal="left"/>
      <protection locked="0"/>
    </xf>
    <xf numFmtId="0" fontId="22" fillId="0" borderId="30" xfId="0" applyFont="1" applyBorder="1" applyAlignment="1" applyProtection="1">
      <alignment horizontal="left"/>
      <protection locked="0"/>
    </xf>
    <xf numFmtId="0" fontId="22" fillId="0" borderId="1" xfId="0" applyFont="1" applyBorder="1" applyAlignment="1" applyProtection="1">
      <alignment horizontal="left"/>
      <protection locked="0"/>
    </xf>
    <xf numFmtId="0" fontId="22" fillId="0" borderId="28"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9" fillId="0" borderId="0" xfId="0" applyFont="1" applyAlignment="1">
      <alignment horizontal="left"/>
    </xf>
    <xf numFmtId="0" fontId="9" fillId="0" borderId="6" xfId="0" applyFont="1" applyBorder="1" applyAlignment="1">
      <alignment horizontal="left"/>
    </xf>
    <xf numFmtId="0" fontId="19" fillId="0" borderId="15" xfId="0" applyFont="1" applyBorder="1" applyAlignment="1">
      <alignment horizontal="center"/>
    </xf>
    <xf numFmtId="0" fontId="19" fillId="0" borderId="16" xfId="0" applyFont="1" applyBorder="1" applyAlignment="1">
      <alignment horizontal="center"/>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22" fillId="0" borderId="31" xfId="0" applyFont="1" applyBorder="1" applyAlignment="1" applyProtection="1">
      <alignment horizontal="left"/>
      <protection locked="0"/>
    </xf>
    <xf numFmtId="0" fontId="8" fillId="0" borderId="0" xfId="0" applyFont="1" applyAlignment="1">
      <alignment horizontal="center"/>
    </xf>
    <xf numFmtId="0" fontId="16" fillId="0" borderId="0" xfId="0" applyFont="1" applyAlignment="1">
      <alignment horizontal="center" vertical="center"/>
    </xf>
    <xf numFmtId="0" fontId="25" fillId="0" borderId="16" xfId="0" applyFont="1" applyBorder="1" applyAlignment="1">
      <alignment horizontal="center"/>
    </xf>
    <xf numFmtId="0" fontId="25" fillId="0" borderId="15" xfId="0" applyFont="1" applyBorder="1" applyAlignment="1">
      <alignment horizontal="center"/>
    </xf>
    <xf numFmtId="0" fontId="25" fillId="0" borderId="17" xfId="0" applyFont="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0" xfId="0" applyFont="1" applyAlignment="1">
      <alignment horizontal="left"/>
    </xf>
    <xf numFmtId="0" fontId="22" fillId="0" borderId="24" xfId="0" applyFont="1" applyBorder="1" applyAlignment="1" applyProtection="1">
      <alignment horizontal="left"/>
      <protection locked="0"/>
    </xf>
    <xf numFmtId="0" fontId="22" fillId="0" borderId="25"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18" fillId="0" borderId="24" xfId="0" applyFont="1" applyBorder="1" applyAlignment="1" applyProtection="1">
      <alignment horizontal="left"/>
      <protection locked="0"/>
    </xf>
    <xf numFmtId="0" fontId="18" fillId="0" borderId="25"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18" fillId="0" borderId="1" xfId="0" applyFont="1" applyBorder="1" applyAlignment="1" applyProtection="1">
      <alignment horizontal="left"/>
      <protection locked="0"/>
    </xf>
    <xf numFmtId="0" fontId="18" fillId="0" borderId="29" xfId="0" applyFont="1" applyBorder="1" applyAlignment="1" applyProtection="1">
      <alignment horizontal="left"/>
      <protection locked="0"/>
    </xf>
    <xf numFmtId="0" fontId="18" fillId="0" borderId="30" xfId="0" applyFont="1" applyBorder="1" applyAlignment="1" applyProtection="1">
      <alignment horizontal="left"/>
      <protection locked="0"/>
    </xf>
    <xf numFmtId="164" fontId="10" fillId="0" borderId="36" xfId="0" applyNumberFormat="1" applyFont="1" applyBorder="1" applyAlignment="1">
      <alignment horizontal="center"/>
    </xf>
    <xf numFmtId="164" fontId="10" fillId="0" borderId="26" xfId="0" applyNumberFormat="1" applyFont="1" applyBorder="1" applyAlignment="1">
      <alignment horizontal="center"/>
    </xf>
    <xf numFmtId="164" fontId="8" fillId="0" borderId="15" xfId="0" applyNumberFormat="1" applyFont="1" applyBorder="1" applyAlignment="1">
      <alignment horizontal="center"/>
    </xf>
    <xf numFmtId="164" fontId="8" fillId="0" borderId="17" xfId="0" applyNumberFormat="1" applyFont="1" applyBorder="1" applyAlignment="1">
      <alignment horizontal="center"/>
    </xf>
    <xf numFmtId="0" fontId="8" fillId="0" borderId="15" xfId="0" applyFont="1" applyBorder="1" applyAlignment="1">
      <alignment horizontal="center"/>
    </xf>
    <xf numFmtId="0" fontId="8" fillId="0" borderId="17" xfId="0" applyFont="1" applyBorder="1" applyAlignment="1">
      <alignment horizontal="center"/>
    </xf>
    <xf numFmtId="0" fontId="13" fillId="0" borderId="0" xfId="0" applyFont="1" applyAlignment="1">
      <alignment horizontal="left"/>
    </xf>
    <xf numFmtId="0" fontId="19" fillId="0" borderId="17" xfId="0" applyFont="1" applyBorder="1" applyAlignment="1">
      <alignment horizontal="center"/>
    </xf>
    <xf numFmtId="0" fontId="18" fillId="0" borderId="13" xfId="0" applyFont="1" applyBorder="1" applyAlignment="1">
      <alignment horizontal="left"/>
    </xf>
    <xf numFmtId="0" fontId="13" fillId="0" borderId="0" xfId="0" applyFont="1" applyAlignment="1">
      <alignment horizontal="left" vertical="center"/>
    </xf>
    <xf numFmtId="0" fontId="8" fillId="0" borderId="0" xfId="0" quotePrefix="1" applyFont="1" applyAlignment="1">
      <alignment horizontal="left"/>
    </xf>
    <xf numFmtId="164" fontId="10" fillId="0" borderId="12" xfId="0" applyNumberFormat="1" applyFont="1" applyBorder="1" applyAlignment="1">
      <alignment horizontal="center"/>
    </xf>
    <xf numFmtId="164" fontId="10" fillId="0" borderId="28" xfId="0" applyNumberFormat="1" applyFont="1" applyBorder="1" applyAlignment="1">
      <alignment horizontal="center"/>
    </xf>
    <xf numFmtId="164" fontId="10" fillId="0" borderId="15" xfId="0" applyNumberFormat="1" applyFont="1" applyBorder="1" applyAlignment="1">
      <alignment horizontal="center"/>
    </xf>
    <xf numFmtId="0" fontId="10" fillId="0" borderId="17" xfId="0" applyFont="1" applyBorder="1" applyAlignment="1">
      <alignment horizontal="center"/>
    </xf>
    <xf numFmtId="0" fontId="23" fillId="0" borderId="15" xfId="0" applyFont="1" applyBorder="1" applyAlignment="1">
      <alignment horizontal="center"/>
    </xf>
    <xf numFmtId="0" fontId="23" fillId="0" borderId="17" xfId="0" applyFont="1" applyBorder="1" applyAlignment="1">
      <alignment horizontal="center"/>
    </xf>
    <xf numFmtId="165" fontId="20" fillId="0" borderId="13" xfId="0" applyNumberFormat="1" applyFont="1" applyBorder="1" applyAlignment="1" applyProtection="1">
      <alignment horizontal="center"/>
      <protection locked="0"/>
    </xf>
    <xf numFmtId="165" fontId="20" fillId="0" borderId="1" xfId="0" applyNumberFormat="1" applyFont="1" applyBorder="1" applyAlignment="1" applyProtection="1">
      <alignment horizontal="center"/>
      <protection locked="0"/>
    </xf>
    <xf numFmtId="0" fontId="23" fillId="0" borderId="16" xfId="0" applyFont="1" applyBorder="1" applyAlignment="1">
      <alignment horizontal="center"/>
    </xf>
    <xf numFmtId="0" fontId="20" fillId="0" borderId="35" xfId="0" applyFont="1" applyBorder="1" applyAlignment="1" applyProtection="1">
      <alignment horizontal="center"/>
      <protection locked="0"/>
    </xf>
    <xf numFmtId="0" fontId="20" fillId="0" borderId="38" xfId="0" applyFont="1" applyBorder="1" applyAlignment="1" applyProtection="1">
      <alignment horizontal="center"/>
      <protection locked="0"/>
    </xf>
    <xf numFmtId="0" fontId="20" fillId="0" borderId="36" xfId="0" applyFont="1" applyBorder="1" applyAlignment="1" applyProtection="1">
      <alignment horizontal="center"/>
      <protection locked="0"/>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0" fontId="14" fillId="0" borderId="15" xfId="0" applyFont="1" applyBorder="1" applyAlignment="1">
      <alignment horizontal="center"/>
    </xf>
    <xf numFmtId="0" fontId="14" fillId="0" borderId="17" xfId="0" applyFont="1" applyBorder="1" applyAlignment="1">
      <alignment horizontal="center"/>
    </xf>
    <xf numFmtId="1" fontId="10" fillId="0" borderId="25" xfId="0" applyNumberFormat="1" applyFont="1" applyBorder="1" applyAlignment="1">
      <alignment horizontal="center"/>
    </xf>
    <xf numFmtId="1" fontId="10" fillId="0" borderId="1" xfId="0" applyNumberFormat="1" applyFont="1" applyBorder="1" applyAlignment="1">
      <alignment horizontal="center"/>
    </xf>
    <xf numFmtId="1" fontId="10" fillId="0" borderId="30" xfId="0" applyNumberFormat="1" applyFont="1" applyBorder="1" applyAlignment="1">
      <alignment horizontal="center"/>
    </xf>
    <xf numFmtId="0" fontId="18" fillId="0" borderId="1" xfId="0" applyFont="1" applyBorder="1" applyAlignment="1">
      <alignment horizontal="left"/>
    </xf>
    <xf numFmtId="0" fontId="24" fillId="0" borderId="15" xfId="0" applyFont="1" applyBorder="1" applyAlignment="1">
      <alignment horizontal="center"/>
    </xf>
    <xf numFmtId="0" fontId="24" fillId="0" borderId="17" xfId="0" applyFont="1" applyBorder="1" applyAlignment="1">
      <alignment horizontal="center"/>
    </xf>
    <xf numFmtId="0" fontId="0" fillId="0" borderId="0" xfId="0" applyAlignment="1">
      <alignment horizontal="right"/>
    </xf>
    <xf numFmtId="164" fontId="10" fillId="0" borderId="41" xfId="0" applyNumberFormat="1" applyFont="1" applyBorder="1" applyAlignment="1">
      <alignment horizontal="center"/>
    </xf>
    <xf numFmtId="164" fontId="10" fillId="0" borderId="23" xfId="0" applyNumberFormat="1" applyFont="1" applyBorder="1" applyAlignment="1">
      <alignment horizontal="center"/>
    </xf>
    <xf numFmtId="164" fontId="10" fillId="0" borderId="10" xfId="0" applyNumberFormat="1" applyFont="1" applyBorder="1" applyAlignment="1">
      <alignment horizontal="center"/>
    </xf>
    <xf numFmtId="164" fontId="10" fillId="0" borderId="21" xfId="0" applyNumberFormat="1" applyFont="1" applyBorder="1" applyAlignment="1">
      <alignment horizontal="center"/>
    </xf>
  </cellXfs>
  <cellStyles count="2">
    <cellStyle name="Link" xfId="1" builtinId="8"/>
    <cellStyle name="Standard" xfId="0" builtinId="0"/>
  </cellStyles>
  <dxfs count="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patternType="solid">
          <bgColor auto="1"/>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colors>
    <mruColors>
      <color rgb="FF12325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4FBCA0-566E-40E8-BBD6-5CB22FD4052D}" name="Hotels" displayName="Hotels" ref="B2:F8" totalsRowShown="0" headerRowDxfId="3">
  <autoFilter ref="B2:F8" xr:uid="{324FBCA0-566E-40E8-BBD6-5CB22FD4052D}"/>
  <tableColumns count="5">
    <tableColumn id="1" xr3:uid="{9834F2FE-2B23-4B44-83B0-A18E2877287B}" name="Hotels"/>
    <tableColumn id="2" xr3:uid="{11B5E469-3D6A-4C41-A997-17F18711B499}" name="SR"/>
    <tableColumn id="3" xr3:uid="{C4C10410-FD81-4820-8BF6-C6C6FA0E07AA}" name="DR"/>
    <tableColumn id="4" xr3:uid="{4B2D020B-C30A-4B2A-AC95-633C590C89C0}" name="3 BED"/>
    <tableColumn id="5" xr3:uid="{46D0EB6A-BFB9-43D3-90F2-38E2927AB43E}" name="4 BE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A0BB46-A461-4CCC-A67D-4DB1E3AB2A1B}" name="Roomtype" displayName="Roomtype" ref="H2:H6" totalsRowShown="0">
  <autoFilter ref="H2:H6" xr:uid="{03A0BB46-A461-4CCC-A67D-4DB1E3AB2A1B}"/>
  <tableColumns count="1">
    <tableColumn id="1" xr3:uid="{C448E5F6-33F6-4343-947C-43A0C77303CA}" name="Room Typ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3A22DC-BDD3-4CE6-9BF7-EA412F2C9CA6}" name="Transport" displayName="Transport" ref="J2:J5" totalsRowShown="0">
  <autoFilter ref="J2:J5" xr:uid="{353A22DC-BDD3-4CE6-9BF7-EA412F2C9CA6}"/>
  <tableColumns count="1">
    <tableColumn id="1" xr3:uid="{3E7F61CF-3F0F-4756-B205-068D71390A21}" name="Transpor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5E3AF24-257B-42EB-AEE4-6C54F1669732}" name="Events" displayName="Events" ref="L2:P7" totalsRowShown="0">
  <autoFilter ref="L2:P7" xr:uid="{D5E3AF24-257B-42EB-AEE4-6C54F1669732}"/>
  <tableColumns count="5">
    <tableColumn id="1" xr3:uid="{7EA44E25-8020-4E3D-8FB7-159276FDD83B}" name="Events"/>
    <tableColumn id="2" xr3:uid="{C9FB9B1A-A2F8-49BC-B95A-B1B5EDC41CAF}" name="Boys Team"/>
    <tableColumn id="3" xr3:uid="{D38F196D-C3A7-4A07-9CDC-D23A0EA70E79}" name="Girls Team"/>
    <tableColumn id="4" xr3:uid="{E31E8F98-80C2-42EB-8628-4748A1949543}" name="Boys Single"/>
    <tableColumn id="5" xr3:uid="{A94E3ADA-CBCA-40A7-B4F1-0572B6E32C34}" name="Girls Singl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youth.championships@froschberg.at"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topLeftCell="A6" workbookViewId="0">
      <selection activeCell="E54" sqref="E54"/>
    </sheetView>
  </sheetViews>
  <sheetFormatPr baseColWidth="10" defaultColWidth="11.54296875" defaultRowHeight="14.5" x14ac:dyDescent="0.35"/>
  <cols>
    <col min="1" max="1" width="4.90625" style="3" customWidth="1"/>
    <col min="2" max="2" width="7.6328125" style="3" customWidth="1"/>
    <col min="3" max="6" width="12.6328125" style="3" customWidth="1"/>
    <col min="7" max="7" width="7.6328125" style="3" customWidth="1"/>
    <col min="8" max="8" width="12.6328125" style="3" customWidth="1"/>
    <col min="9" max="13" width="7.6328125" style="3" customWidth="1"/>
    <col min="14" max="14" width="7" style="3" customWidth="1"/>
    <col min="15" max="16384" width="11.54296875" style="3"/>
  </cols>
  <sheetData>
    <row r="1" spans="1:14" ht="40.5" x14ac:dyDescent="0.35">
      <c r="A1" s="90" t="s">
        <v>112</v>
      </c>
      <c r="B1" s="90"/>
      <c r="C1" s="90"/>
      <c r="D1" s="90"/>
      <c r="E1" s="90"/>
      <c r="F1" s="90"/>
      <c r="G1" s="90"/>
      <c r="H1" s="90"/>
      <c r="I1" s="90"/>
      <c r="J1" s="90"/>
      <c r="K1" s="90"/>
      <c r="L1" s="90"/>
      <c r="M1" s="90"/>
      <c r="N1" s="90"/>
    </row>
    <row r="2" spans="1:14" ht="23.4" customHeight="1" x14ac:dyDescent="0.35">
      <c r="A2" s="91" t="s">
        <v>63</v>
      </c>
      <c r="B2" s="91"/>
      <c r="C2" s="91"/>
      <c r="D2" s="91"/>
      <c r="E2" s="91"/>
      <c r="F2" s="91"/>
      <c r="G2" s="91"/>
      <c r="H2" s="91"/>
      <c r="I2" s="91"/>
      <c r="J2" s="91"/>
      <c r="K2" s="91"/>
      <c r="L2" s="91"/>
      <c r="M2" s="91"/>
      <c r="N2" s="91"/>
    </row>
    <row r="3" spans="1:14" ht="27.65" customHeight="1" x14ac:dyDescent="0.35">
      <c r="A3" s="92" t="s">
        <v>113</v>
      </c>
      <c r="B3" s="92"/>
      <c r="C3" s="92"/>
      <c r="D3" s="92"/>
      <c r="E3" s="92"/>
      <c r="F3" s="92"/>
      <c r="G3" s="92"/>
      <c r="H3" s="92"/>
      <c r="I3" s="92"/>
      <c r="J3" s="92"/>
      <c r="K3" s="92"/>
      <c r="L3" s="92"/>
      <c r="M3" s="92"/>
      <c r="N3" s="92"/>
    </row>
    <row r="4" spans="1:14" ht="39.65" customHeight="1" x14ac:dyDescent="0.35">
      <c r="A4" s="93" t="s">
        <v>114</v>
      </c>
      <c r="B4" s="93"/>
      <c r="C4" s="93"/>
      <c r="D4" s="93"/>
      <c r="E4" s="93"/>
      <c r="F4" s="93"/>
      <c r="G4" s="93"/>
      <c r="H4" s="93"/>
      <c r="I4" s="93"/>
      <c r="J4" s="93"/>
      <c r="K4" s="93"/>
      <c r="L4" s="93"/>
      <c r="M4" s="93"/>
      <c r="N4" s="93"/>
    </row>
    <row r="6" spans="1:14" ht="18" customHeight="1" x14ac:dyDescent="0.35">
      <c r="A6" s="91" t="s">
        <v>64</v>
      </c>
      <c r="B6" s="91"/>
      <c r="C6" s="91"/>
      <c r="D6" s="91"/>
      <c r="E6" s="91"/>
      <c r="F6" s="91"/>
      <c r="G6" s="91"/>
      <c r="H6" s="91"/>
      <c r="I6" s="91"/>
      <c r="J6" s="91"/>
      <c r="K6" s="91"/>
      <c r="L6" s="91"/>
      <c r="M6" s="91"/>
      <c r="N6" s="91"/>
    </row>
    <row r="7" spans="1:14" ht="25.25" customHeight="1" x14ac:dyDescent="0.35">
      <c r="F7" s="95"/>
      <c r="G7" s="95"/>
      <c r="H7" s="95"/>
      <c r="I7" s="95"/>
      <c r="J7" s="95"/>
      <c r="K7" s="95"/>
    </row>
    <row r="8" spans="1:14" ht="18" x14ac:dyDescent="0.4">
      <c r="C8" s="86" t="s">
        <v>65</v>
      </c>
      <c r="D8" s="87"/>
      <c r="E8" s="77"/>
      <c r="F8" s="78"/>
      <c r="G8" s="78"/>
      <c r="H8" s="78"/>
      <c r="I8" s="79"/>
    </row>
    <row r="9" spans="1:14" ht="7.25" customHeight="1" x14ac:dyDescent="0.4">
      <c r="C9" s="4"/>
      <c r="D9" s="5"/>
    </row>
    <row r="10" spans="1:14" ht="18" x14ac:dyDescent="0.4">
      <c r="C10" s="86" t="s">
        <v>66</v>
      </c>
      <c r="D10" s="87"/>
      <c r="E10" s="77"/>
      <c r="F10" s="78"/>
      <c r="G10" s="78"/>
      <c r="H10" s="78"/>
      <c r="I10" s="79"/>
    </row>
    <row r="11" spans="1:14" ht="7.25" customHeight="1" x14ac:dyDescent="0.4">
      <c r="C11" s="4"/>
      <c r="D11" s="5"/>
    </row>
    <row r="12" spans="1:14" ht="18" x14ac:dyDescent="0.4">
      <c r="C12" s="86" t="s">
        <v>15</v>
      </c>
      <c r="D12" s="87"/>
      <c r="E12" s="77"/>
      <c r="F12" s="78"/>
      <c r="G12" s="78"/>
      <c r="H12" s="78"/>
      <c r="I12" s="79"/>
    </row>
    <row r="13" spans="1:14" ht="7.25" customHeight="1" x14ac:dyDescent="0.4">
      <c r="C13" s="4"/>
      <c r="D13" s="5"/>
    </row>
    <row r="14" spans="1:14" ht="18" x14ac:dyDescent="0.4">
      <c r="C14" s="86" t="s">
        <v>12</v>
      </c>
      <c r="D14" s="87"/>
      <c r="E14" s="77"/>
      <c r="F14" s="78"/>
      <c r="G14" s="78"/>
      <c r="H14" s="78"/>
      <c r="I14" s="79"/>
    </row>
    <row r="15" spans="1:14" ht="7.25" customHeight="1" x14ac:dyDescent="0.4">
      <c r="C15" s="4"/>
      <c r="D15" s="5"/>
    </row>
    <row r="16" spans="1:14" ht="18" x14ac:dyDescent="0.4">
      <c r="C16" s="86" t="s">
        <v>56</v>
      </c>
      <c r="D16" s="87"/>
      <c r="E16" s="77"/>
      <c r="F16" s="78"/>
      <c r="G16" s="78"/>
      <c r="H16" s="78"/>
      <c r="I16" s="79"/>
    </row>
    <row r="17" spans="1:14" ht="18" x14ac:dyDescent="0.4">
      <c r="C17" s="4"/>
      <c r="D17" s="4"/>
      <c r="E17" s="60"/>
      <c r="F17" s="60"/>
      <c r="G17" s="60"/>
      <c r="H17" s="60"/>
      <c r="I17" s="60"/>
    </row>
    <row r="18" spans="1:14" ht="20.5" x14ac:dyDescent="0.35">
      <c r="A18" s="96" t="s">
        <v>83</v>
      </c>
      <c r="B18" s="96"/>
      <c r="C18" s="96"/>
      <c r="D18" s="96"/>
      <c r="E18" s="96"/>
      <c r="F18" s="96"/>
      <c r="G18" s="96"/>
      <c r="H18" s="96"/>
      <c r="I18" s="96"/>
      <c r="J18" s="96"/>
      <c r="K18" s="96"/>
      <c r="L18" s="96"/>
      <c r="M18" s="96"/>
      <c r="N18" s="96"/>
    </row>
    <row r="19" spans="1:14" ht="15" thickBot="1" x14ac:dyDescent="0.4"/>
    <row r="20" spans="1:14" ht="15" thickBot="1" x14ac:dyDescent="0.4">
      <c r="A20" s="6" t="s">
        <v>11</v>
      </c>
      <c r="B20" s="61" t="s">
        <v>2</v>
      </c>
      <c r="C20" s="98" t="s">
        <v>0</v>
      </c>
      <c r="D20" s="99"/>
      <c r="E20" s="98" t="s">
        <v>1</v>
      </c>
      <c r="F20" s="99"/>
      <c r="G20" s="62" t="s">
        <v>4</v>
      </c>
      <c r="H20" s="63" t="s">
        <v>67</v>
      </c>
      <c r="I20" s="97" t="s">
        <v>5</v>
      </c>
      <c r="J20" s="97"/>
      <c r="K20" s="98" t="s">
        <v>6</v>
      </c>
      <c r="L20" s="99"/>
      <c r="M20" s="64" t="s">
        <v>110</v>
      </c>
    </row>
    <row r="21" spans="1:14" ht="15" thickBot="1" x14ac:dyDescent="0.4">
      <c r="A21" s="7">
        <v>0</v>
      </c>
      <c r="B21" s="7" t="s">
        <v>3</v>
      </c>
      <c r="C21" s="109" t="s">
        <v>20</v>
      </c>
      <c r="D21" s="109"/>
      <c r="E21" s="109" t="s">
        <v>8</v>
      </c>
      <c r="F21" s="109"/>
      <c r="G21" s="8" t="s">
        <v>9</v>
      </c>
      <c r="H21" s="9">
        <v>41567</v>
      </c>
      <c r="I21" s="8" t="s">
        <v>34</v>
      </c>
      <c r="J21" s="8" t="str">
        <f>IF(G21="M","("&amp; INDEX(Events[Boys Single],MATCH(I21,Events[Events],0)) &amp; ")",IF(G21="F","("&amp; INDEX(Events[Girls Single],MATCH(I21,Events[Events],0)) &amp; ")",""))</f>
        <v>(CBS)</v>
      </c>
      <c r="K21" s="8" t="s">
        <v>24</v>
      </c>
      <c r="L21" s="8" t="str">
        <f>IF(G21="M","("&amp; INDEX(Events[Boys Team],MATCH(K21,Events[Events],0)) &amp; ")",IF(G21="F","("&amp; INDEX(Events[Girls Team],MATCH(K21,Events[Events],0)) &amp; ")",""))</f>
        <v>(MCBT)</v>
      </c>
      <c r="M21" s="8">
        <v>1</v>
      </c>
    </row>
    <row r="22" spans="1:14" ht="15.5" x14ac:dyDescent="0.35">
      <c r="A22" s="10">
        <v>1</v>
      </c>
      <c r="B22" s="45"/>
      <c r="C22" s="110"/>
      <c r="D22" s="111"/>
      <c r="E22" s="111"/>
      <c r="F22" s="112"/>
      <c r="G22" s="46"/>
      <c r="H22" s="74"/>
      <c r="I22" s="46"/>
      <c r="J22" s="42" t="str">
        <f>IF(AND(G22="M",I22&lt;&gt;""),"("&amp; INDEX(Events[Boys Single],MATCH(I22,Events[Events],0)) &amp; ")",IF(AND(G22="F",I22&lt;&gt;""),"("&amp; INDEX(Events[Girls Single],MATCH(I22,Events[Events],0)) &amp; ")",""))</f>
        <v/>
      </c>
      <c r="K22" s="46"/>
      <c r="L22" s="42" t="str">
        <f>IF(AND(G22="M",K22&lt;&gt;""),"("&amp; INDEX(Events[Boys Team],MATCH(K22,Events[Events],0)) &amp; ")",IF(AND(G22="F",K22&lt;&gt;""),"("&amp; INDEX(Events[Girls Team],MATCH(K22,Events[Events],0)) &amp; ")",""))</f>
        <v/>
      </c>
      <c r="M22" s="72"/>
    </row>
    <row r="23" spans="1:14" ht="15.5" x14ac:dyDescent="0.35">
      <c r="A23" s="10">
        <v>2</v>
      </c>
      <c r="B23" s="47"/>
      <c r="C23" s="85"/>
      <c r="D23" s="83"/>
      <c r="E23" s="83"/>
      <c r="F23" s="84"/>
      <c r="G23" s="48"/>
      <c r="H23" s="75"/>
      <c r="I23" s="50"/>
      <c r="J23" s="43" t="str">
        <f>IF(AND(G23="M",I23&lt;&gt;""),"("&amp; INDEX(Events[Boys Single],MATCH(I23,Events[Events],0)) &amp; ")",IF(AND(G23="F",I23&lt;&gt;""),"("&amp; INDEX(Events[Girls Single],MATCH(I23,Events[Events],0)) &amp; ")",""))</f>
        <v/>
      </c>
      <c r="K23" s="50"/>
      <c r="L23" s="43" t="str">
        <f>IF(AND(G23="M",K23&lt;&gt;""),"("&amp; INDEX(Events[Boys Team],MATCH(K23,Events[Events],0)) &amp; ")",IF(AND(G23="F",K23&lt;&gt;""),"("&amp; INDEX(Events[Girls Team],MATCH(K23,Events[Events],0)) &amp; ")",""))</f>
        <v/>
      </c>
      <c r="M23" s="57"/>
    </row>
    <row r="24" spans="1:14" ht="15.5" x14ac:dyDescent="0.35">
      <c r="A24" s="10">
        <v>3</v>
      </c>
      <c r="B24" s="47"/>
      <c r="C24" s="85"/>
      <c r="D24" s="83"/>
      <c r="E24" s="83"/>
      <c r="F24" s="84"/>
      <c r="G24" s="48"/>
      <c r="H24" s="75"/>
      <c r="I24" s="50"/>
      <c r="J24" s="43" t="str">
        <f>IF(AND(G24="M",I24&lt;&gt;""),"("&amp; INDEX(Events[Boys Single],MATCH(I24,Events[Events],0)) &amp; ")",IF(AND(G24="F",I24&lt;&gt;""),"("&amp; INDEX(Events[Girls Single],MATCH(I24,Events[Events],0)) &amp; ")",""))</f>
        <v/>
      </c>
      <c r="K24" s="50"/>
      <c r="L24" s="43" t="str">
        <f>IF(AND(G24="M",K24&lt;&gt;""),"("&amp; INDEX(Events[Boys Team],MATCH(K24,Events[Events],0)) &amp; ")",IF(AND(G24="F",K24&lt;&gt;""),"("&amp; INDEX(Events[Girls Team],MATCH(K24,Events[Events],0)) &amp; ")",""))</f>
        <v/>
      </c>
      <c r="M24" s="57"/>
    </row>
    <row r="25" spans="1:14" ht="15.5" x14ac:dyDescent="0.35">
      <c r="A25" s="10">
        <v>4</v>
      </c>
      <c r="B25" s="47"/>
      <c r="C25" s="85"/>
      <c r="D25" s="83"/>
      <c r="E25" s="83"/>
      <c r="F25" s="84"/>
      <c r="G25" s="48"/>
      <c r="H25" s="75"/>
      <c r="I25" s="50"/>
      <c r="J25" s="43" t="str">
        <f>IF(AND(G25="M",I25&lt;&gt;""),"("&amp; INDEX(Events[Boys Single],MATCH(I25,Events[Events],0)) &amp; ")",IF(AND(G25="F",I25&lt;&gt;""),"("&amp; INDEX(Events[Girls Single],MATCH(I25,Events[Events],0)) &amp; ")",""))</f>
        <v/>
      </c>
      <c r="K25" s="50"/>
      <c r="L25" s="43" t="str">
        <f>IF(AND(G25="M",K25&lt;&gt;""),"("&amp; INDEX(Events[Boys Team],MATCH(K25,Events[Events],0)) &amp; ")",IF(AND(G25="F",K25&lt;&gt;""),"("&amp; INDEX(Events[Girls Team],MATCH(K25,Events[Events],0)) &amp; ")",""))</f>
        <v/>
      </c>
      <c r="M25" s="57"/>
    </row>
    <row r="26" spans="1:14" ht="15.5" x14ac:dyDescent="0.35">
      <c r="A26" s="10">
        <v>5</v>
      </c>
      <c r="B26" s="47"/>
      <c r="C26" s="85"/>
      <c r="D26" s="83"/>
      <c r="E26" s="83"/>
      <c r="F26" s="84"/>
      <c r="G26" s="48"/>
      <c r="H26" s="75"/>
      <c r="I26" s="50"/>
      <c r="J26" s="43" t="str">
        <f>IF(AND(G26="M",I26&lt;&gt;""),"("&amp; INDEX(Events[Boys Single],MATCH(I26,Events[Events],0)) &amp; ")",IF(AND(G26="F",I26&lt;&gt;""),"("&amp; INDEX(Events[Girls Single],MATCH(I26,Events[Events],0)) &amp; ")",""))</f>
        <v/>
      </c>
      <c r="K26" s="50"/>
      <c r="L26" s="43" t="str">
        <f>IF(AND(G26="M",K26&lt;&gt;""),"("&amp; INDEX(Events[Boys Team],MATCH(K26,Events[Events],0)) &amp; ")",IF(AND(G26="F",K26&lt;&gt;""),"("&amp; INDEX(Events[Girls Team],MATCH(K26,Events[Events],0)) &amp; ")",""))</f>
        <v/>
      </c>
      <c r="M26" s="57"/>
    </row>
    <row r="27" spans="1:14" ht="15.5" x14ac:dyDescent="0.35">
      <c r="A27" s="10">
        <v>6</v>
      </c>
      <c r="B27" s="47"/>
      <c r="C27" s="85"/>
      <c r="D27" s="83"/>
      <c r="E27" s="83"/>
      <c r="F27" s="84"/>
      <c r="G27" s="48"/>
      <c r="H27" s="75"/>
      <c r="I27" s="50"/>
      <c r="J27" s="43" t="str">
        <f>IF(AND(G27="M",I27&lt;&gt;""),"("&amp; INDEX(Events[Boys Single],MATCH(I27,Events[Events],0)) &amp; ")",IF(AND(G27="F",I27&lt;&gt;""),"("&amp; INDEX(Events[Girls Single],MATCH(I27,Events[Events],0)) &amp; ")",""))</f>
        <v/>
      </c>
      <c r="K27" s="50"/>
      <c r="L27" s="43" t="str">
        <f>IF(AND(G27="M",K27&lt;&gt;""),"("&amp; INDEX(Events[Boys Team],MATCH(K27,Events[Events],0)) &amp; ")",IF(AND(G27="F",K27&lt;&gt;""),"("&amp; INDEX(Events[Girls Team],MATCH(K27,Events[Events],0)) &amp; ")",""))</f>
        <v/>
      </c>
      <c r="M27" s="57"/>
    </row>
    <row r="28" spans="1:14" ht="15.5" x14ac:dyDescent="0.35">
      <c r="A28" s="10">
        <v>7</v>
      </c>
      <c r="B28" s="47"/>
      <c r="C28" s="85"/>
      <c r="D28" s="83"/>
      <c r="E28" s="83"/>
      <c r="F28" s="84"/>
      <c r="G28" s="48"/>
      <c r="H28" s="75"/>
      <c r="I28" s="50"/>
      <c r="J28" s="43" t="str">
        <f>IF(AND(G28="M",I28&lt;&gt;""),"("&amp; INDEX(Events[Boys Single],MATCH(I28,Events[Events],0)) &amp; ")",IF(AND(G28="F",I28&lt;&gt;""),"("&amp; INDEX(Events[Girls Single],MATCH(I28,Events[Events],0)) &amp; ")",""))</f>
        <v/>
      </c>
      <c r="K28" s="50"/>
      <c r="L28" s="43" t="str">
        <f>IF(AND(G28="M",K28&lt;&gt;""),"("&amp; INDEX(Events[Boys Team],MATCH(K28,Events[Events],0)) &amp; ")",IF(AND(G28="F",K28&lt;&gt;""),"("&amp; INDEX(Events[Girls Team],MATCH(K28,Events[Events],0)) &amp; ")",""))</f>
        <v/>
      </c>
      <c r="M28" s="57"/>
    </row>
    <row r="29" spans="1:14" ht="15.5" x14ac:dyDescent="0.35">
      <c r="A29" s="10">
        <v>8</v>
      </c>
      <c r="B29" s="47"/>
      <c r="C29" s="85"/>
      <c r="D29" s="83"/>
      <c r="E29" s="83"/>
      <c r="F29" s="84"/>
      <c r="G29" s="48"/>
      <c r="H29" s="75"/>
      <c r="I29" s="50"/>
      <c r="J29" s="43" t="str">
        <f>IF(AND(G29="M",I29&lt;&gt;""),"("&amp; INDEX(Events[Boys Single],MATCH(I29,Events[Events],0)) &amp; ")",IF(AND(G29="F",I29&lt;&gt;""),"("&amp; INDEX(Events[Girls Single],MATCH(I29,Events[Events],0)) &amp; ")",""))</f>
        <v/>
      </c>
      <c r="K29" s="50"/>
      <c r="L29" s="43" t="str">
        <f>IF(AND(G29="M",K29&lt;&gt;""),"("&amp; INDEX(Events[Boys Team],MATCH(K29,Events[Events],0)) &amp; ")",IF(AND(G29="F",K29&lt;&gt;""),"("&amp; INDEX(Events[Girls Team],MATCH(K29,Events[Events],0)) &amp; ")",""))</f>
        <v/>
      </c>
      <c r="M29" s="57"/>
    </row>
    <row r="30" spans="1:14" ht="15.5" x14ac:dyDescent="0.35">
      <c r="A30" s="10">
        <v>9</v>
      </c>
      <c r="B30" s="47"/>
      <c r="C30" s="85"/>
      <c r="D30" s="83"/>
      <c r="E30" s="83"/>
      <c r="F30" s="84"/>
      <c r="G30" s="48"/>
      <c r="H30" s="75"/>
      <c r="I30" s="50"/>
      <c r="J30" s="43" t="str">
        <f>IF(AND(G30="M",I30&lt;&gt;""),"("&amp; INDEX(Events[Boys Single],MATCH(I30,Events[Events],0)) &amp; ")",IF(AND(G30="F",I30&lt;&gt;""),"("&amp; INDEX(Events[Girls Single],MATCH(I30,Events[Events],0)) &amp; ")",""))</f>
        <v/>
      </c>
      <c r="K30" s="50"/>
      <c r="L30" s="43" t="str">
        <f>IF(AND(G30="M",K30&lt;&gt;""),"("&amp; INDEX(Events[Boys Team],MATCH(K30,Events[Events],0)) &amp; ")",IF(AND(G30="F",K30&lt;&gt;""),"("&amp; INDEX(Events[Girls Team],MATCH(K30,Events[Events],0)) &amp; ")",""))</f>
        <v/>
      </c>
      <c r="M30" s="57"/>
    </row>
    <row r="31" spans="1:14" ht="15.5" x14ac:dyDescent="0.35">
      <c r="A31" s="10">
        <v>10</v>
      </c>
      <c r="B31" s="47"/>
      <c r="C31" s="85"/>
      <c r="D31" s="83"/>
      <c r="E31" s="83"/>
      <c r="F31" s="84"/>
      <c r="G31" s="48"/>
      <c r="H31" s="49"/>
      <c r="I31" s="76"/>
      <c r="J31" s="73" t="str">
        <f>IF(AND(G31="M",I31&lt;&gt;""),"("&amp; INDEX(Events[Boys Single],MATCH(I31,Events[Events],0)) &amp; ")",IF(AND(G31="F",I31&lt;&gt;""),"("&amp; INDEX(Events[Girls Single],MATCH(I31,Events[Events],0)) &amp; ")",""))</f>
        <v/>
      </c>
      <c r="K31" s="50"/>
      <c r="L31" s="43" t="str">
        <f>IF(AND(G31="M",K31&lt;&gt;""),"("&amp; INDEX(Events[Boys Team],MATCH(K31,Events[Events],0)) &amp; ")",IF(AND(G31="F",K31&lt;&gt;""),"("&amp; INDEX(Events[Girls Team],MATCH(K31,Events[Events],0)) &amp; ")",""))</f>
        <v/>
      </c>
      <c r="M31" s="57"/>
    </row>
    <row r="32" spans="1:14" ht="15.5" x14ac:dyDescent="0.35">
      <c r="A32" s="10">
        <v>11</v>
      </c>
      <c r="B32" s="47"/>
      <c r="C32" s="85"/>
      <c r="D32" s="83"/>
      <c r="E32" s="83"/>
      <c r="F32" s="84"/>
      <c r="G32" s="48"/>
      <c r="H32" s="49"/>
      <c r="I32" s="50"/>
      <c r="J32" s="43" t="str">
        <f>IF(AND(G32="M",I32&lt;&gt;""),"("&amp; INDEX(Events[Boys Single],MATCH(I32,Events[Events],0)) &amp; ")",IF(AND(G32="F",I32&lt;&gt;""),"("&amp; INDEX(Events[Girls Single],MATCH(I32,Events[Events],0)) &amp; ")",""))</f>
        <v/>
      </c>
      <c r="K32" s="50"/>
      <c r="L32" s="43" t="str">
        <f>IF(AND(G32="M",K32&lt;&gt;""),"("&amp; INDEX(Events[Boys Team],MATCH(K32,Events[Events],0)) &amp; ")",IF(AND(G32="F",K32&lt;&gt;""),"("&amp; INDEX(Events[Girls Team],MATCH(K32,Events[Events],0)) &amp; ")",""))</f>
        <v/>
      </c>
      <c r="M32" s="57"/>
    </row>
    <row r="33" spans="1:14" ht="15.5" x14ac:dyDescent="0.35">
      <c r="A33" s="10">
        <v>12</v>
      </c>
      <c r="B33" s="47"/>
      <c r="C33" s="85"/>
      <c r="D33" s="83"/>
      <c r="E33" s="83"/>
      <c r="F33" s="84"/>
      <c r="G33" s="48"/>
      <c r="H33" s="49"/>
      <c r="I33" s="50"/>
      <c r="J33" s="43" t="str">
        <f>IF(AND(G33="M",I33&lt;&gt;""),"("&amp; INDEX(Events[Boys Single],MATCH(I33,Events[Events],0)) &amp; ")",IF(AND(G33="F",I33&lt;&gt;""),"("&amp; INDEX(Events[Girls Single],MATCH(I33,Events[Events],0)) &amp; ")",""))</f>
        <v/>
      </c>
      <c r="K33" s="50"/>
      <c r="L33" s="43" t="str">
        <f>IF(AND(G33="M",K33&lt;&gt;""),"("&amp; INDEX(Events[Boys Team],MATCH(K33,Events[Events],0)) &amp; ")",IF(AND(G33="F",K33&lt;&gt;""),"("&amp; INDEX(Events[Girls Team],MATCH(K33,Events[Events],0)) &amp; ")",""))</f>
        <v/>
      </c>
      <c r="M33" s="57"/>
    </row>
    <row r="34" spans="1:14" ht="15.5" x14ac:dyDescent="0.35">
      <c r="A34" s="10">
        <v>13</v>
      </c>
      <c r="B34" s="47"/>
      <c r="C34" s="85"/>
      <c r="D34" s="83"/>
      <c r="E34" s="83"/>
      <c r="F34" s="84"/>
      <c r="G34" s="48"/>
      <c r="H34" s="49"/>
      <c r="I34" s="50"/>
      <c r="J34" s="43" t="str">
        <f>IF(AND(G34="M",I34&lt;&gt;""),"("&amp; INDEX(Events[Boys Single],MATCH(I34,Events[Events],0)) &amp; ")",IF(AND(G34="F",I34&lt;&gt;""),"("&amp; INDEX(Events[Girls Single],MATCH(I34,Events[Events],0)) &amp; ")",""))</f>
        <v/>
      </c>
      <c r="K34" s="50"/>
      <c r="L34" s="43" t="str">
        <f>IF(AND(G34="M",K34&lt;&gt;""),"("&amp; INDEX(Events[Boys Team],MATCH(K34,Events[Events],0)) &amp; ")",IF(AND(G34="F",K34&lt;&gt;""),"("&amp; INDEX(Events[Girls Team],MATCH(K34,Events[Events],0)) &amp; ")",""))</f>
        <v/>
      </c>
      <c r="M34" s="57"/>
    </row>
    <row r="35" spans="1:14" ht="15.5" x14ac:dyDescent="0.35">
      <c r="A35" s="10">
        <v>14</v>
      </c>
      <c r="B35" s="47"/>
      <c r="C35" s="85"/>
      <c r="D35" s="83"/>
      <c r="E35" s="83"/>
      <c r="F35" s="84"/>
      <c r="G35" s="48"/>
      <c r="H35" s="49"/>
      <c r="I35" s="50"/>
      <c r="J35" s="43" t="str">
        <f>IF(AND(G35="M",I35&lt;&gt;""),"("&amp; INDEX(Events[Boys Single],MATCH(I35,Events[Events],0)) &amp; ")",IF(AND(G35="F",I35&lt;&gt;""),"("&amp; INDEX(Events[Girls Single],MATCH(I35,Events[Events],0)) &amp; ")",""))</f>
        <v/>
      </c>
      <c r="K35" s="50"/>
      <c r="L35" s="43" t="str">
        <f>IF(AND(G35="M",K35&lt;&gt;""),"("&amp; INDEX(Events[Boys Team],MATCH(K35,Events[Events],0)) &amp; ")",IF(AND(G35="F",K35&lt;&gt;""),"("&amp; INDEX(Events[Girls Team],MATCH(K35,Events[Events],0)) &amp; ")",""))</f>
        <v/>
      </c>
      <c r="M35" s="57"/>
    </row>
    <row r="36" spans="1:14" ht="15.5" x14ac:dyDescent="0.35">
      <c r="A36" s="10">
        <v>15</v>
      </c>
      <c r="B36" s="47"/>
      <c r="C36" s="85"/>
      <c r="D36" s="83"/>
      <c r="E36" s="83"/>
      <c r="F36" s="84"/>
      <c r="G36" s="48"/>
      <c r="H36" s="49"/>
      <c r="I36" s="50"/>
      <c r="J36" s="43" t="str">
        <f>IF(AND(G36="M",I36&lt;&gt;""),"("&amp; INDEX(Events[Boys Single],MATCH(I36,Events[Events],0)) &amp; ")",IF(AND(G36="F",I36&lt;&gt;""),"("&amp; INDEX(Events[Girls Single],MATCH(I36,Events[Events],0)) &amp; ")",""))</f>
        <v/>
      </c>
      <c r="K36" s="50"/>
      <c r="L36" s="43" t="str">
        <f>IF(AND(G36="M",K36&lt;&gt;""),"("&amp; INDEX(Events[Boys Team],MATCH(K36,Events[Events],0)) &amp; ")",IF(AND(G36="F",K36&lt;&gt;""),"("&amp; INDEX(Events[Girls Team],MATCH(K36,Events[Events],0)) &amp; ")",""))</f>
        <v/>
      </c>
      <c r="M36" s="57"/>
    </row>
    <row r="37" spans="1:14" ht="15.5" x14ac:dyDescent="0.35">
      <c r="A37" s="10">
        <v>16</v>
      </c>
      <c r="B37" s="47"/>
      <c r="C37" s="85"/>
      <c r="D37" s="83"/>
      <c r="E37" s="83"/>
      <c r="F37" s="84"/>
      <c r="G37" s="48"/>
      <c r="H37" s="49"/>
      <c r="I37" s="50"/>
      <c r="J37" s="43" t="str">
        <f>IF(AND(G37="M",I37&lt;&gt;""),"("&amp; INDEX(Events[Boys Single],MATCH(I37,Events[Events],0)) &amp; ")",IF(AND(G37="F",I37&lt;&gt;""),"("&amp; INDEX(Events[Girls Single],MATCH(I37,Events[Events],0)) &amp; ")",""))</f>
        <v/>
      </c>
      <c r="K37" s="50"/>
      <c r="L37" s="43" t="str">
        <f>IF(AND(G37="M",K37&lt;&gt;""),"("&amp; INDEX(Events[Boys Team],MATCH(K37,Events[Events],0)) &amp; ")",IF(AND(G37="F",K37&lt;&gt;""),"("&amp; INDEX(Events[Girls Team],MATCH(K37,Events[Events],0)) &amp; ")",""))</f>
        <v/>
      </c>
      <c r="M37" s="57"/>
    </row>
    <row r="38" spans="1:14" ht="15.5" x14ac:dyDescent="0.35">
      <c r="A38" s="10">
        <v>17</v>
      </c>
      <c r="B38" s="47"/>
      <c r="C38" s="85"/>
      <c r="D38" s="83"/>
      <c r="E38" s="83"/>
      <c r="F38" s="84"/>
      <c r="G38" s="48"/>
      <c r="H38" s="49"/>
      <c r="I38" s="50"/>
      <c r="J38" s="43" t="str">
        <f>IF(AND(G38="M",I38&lt;&gt;""),"("&amp; INDEX(Events[Boys Single],MATCH(I38,Events[Events],0)) &amp; ")",IF(AND(G38="F",I38&lt;&gt;""),"("&amp; INDEX(Events[Girls Single],MATCH(I38,Events[Events],0)) &amp; ")",""))</f>
        <v/>
      </c>
      <c r="K38" s="50"/>
      <c r="L38" s="43" t="str">
        <f>IF(AND(G38="M",K38&lt;&gt;""),"("&amp; INDEX(Events[Boys Team],MATCH(K38,Events[Events],0)) &amp; ")",IF(AND(G38="F",K38&lt;&gt;""),"("&amp; INDEX(Events[Girls Team],MATCH(K38,Events[Events],0)) &amp; ")",""))</f>
        <v/>
      </c>
      <c r="M38" s="57"/>
    </row>
    <row r="39" spans="1:14" ht="15.5" x14ac:dyDescent="0.35">
      <c r="A39" s="10">
        <v>18</v>
      </c>
      <c r="B39" s="47"/>
      <c r="C39" s="85"/>
      <c r="D39" s="83"/>
      <c r="E39" s="83"/>
      <c r="F39" s="84"/>
      <c r="G39" s="48"/>
      <c r="H39" s="49"/>
      <c r="I39" s="50"/>
      <c r="J39" s="43" t="str">
        <f>IF(AND(G39="M",I39&lt;&gt;""),"("&amp; INDEX(Events[Boys Single],MATCH(I39,Events[Events],0)) &amp; ")",IF(AND(G39="F",I39&lt;&gt;""),"("&amp; INDEX(Events[Girls Single],MATCH(I39,Events[Events],0)) &amp; ")",""))</f>
        <v/>
      </c>
      <c r="K39" s="50"/>
      <c r="L39" s="43" t="str">
        <f>IF(AND(G39="M",K39&lt;&gt;""),"("&amp; INDEX(Events[Boys Team],MATCH(K39,Events[Events],0)) &amp; ")",IF(AND(G39="F",K39&lt;&gt;""),"("&amp; INDEX(Events[Girls Team],MATCH(K39,Events[Events],0)) &amp; ")",""))</f>
        <v/>
      </c>
      <c r="M39" s="57"/>
    </row>
    <row r="40" spans="1:14" ht="15.5" x14ac:dyDescent="0.35">
      <c r="A40" s="10">
        <v>19</v>
      </c>
      <c r="B40" s="47"/>
      <c r="C40" s="85"/>
      <c r="D40" s="83"/>
      <c r="E40" s="83"/>
      <c r="F40" s="84"/>
      <c r="G40" s="48"/>
      <c r="H40" s="49"/>
      <c r="I40" s="50"/>
      <c r="J40" s="43" t="str">
        <f>IF(AND(G40="M",I40&lt;&gt;""),"("&amp; INDEX(Events[Boys Single],MATCH(I40,Events[Events],0)) &amp; ")",IF(AND(G40="F",I40&lt;&gt;""),"("&amp; INDEX(Events[Girls Single],MATCH(I40,Events[Events],0)) &amp; ")",""))</f>
        <v/>
      </c>
      <c r="K40" s="50"/>
      <c r="L40" s="43" t="str">
        <f>IF(AND(G40="M",K40&lt;&gt;""),"("&amp; INDEX(Events[Boys Team],MATCH(K40,Events[Events],0)) &amp; ")",IF(AND(G40="F",K40&lt;&gt;""),"("&amp; INDEX(Events[Girls Team],MATCH(K40,Events[Events],0)) &amp; ")",""))</f>
        <v/>
      </c>
      <c r="M40" s="57"/>
    </row>
    <row r="41" spans="1:14" ht="16" thickBot="1" x14ac:dyDescent="0.4">
      <c r="A41" s="10">
        <v>20</v>
      </c>
      <c r="B41" s="51"/>
      <c r="C41" s="81"/>
      <c r="D41" s="82"/>
      <c r="E41" s="82"/>
      <c r="F41" s="94"/>
      <c r="G41" s="52"/>
      <c r="H41" s="53"/>
      <c r="I41" s="54"/>
      <c r="J41" s="44" t="str">
        <f>IF(AND(G41="M",I41&lt;&gt;""),"("&amp; INDEX(Events[Boys Single],MATCH(I41,Events[Events],0)) &amp; ")",IF(AND(G41="F",I41&lt;&gt;""),"("&amp; INDEX(Events[Girls Single],MATCH(I41,Events[Events],0)) &amp; ")",""))</f>
        <v/>
      </c>
      <c r="K41" s="54"/>
      <c r="L41" s="44" t="str">
        <f>IF(AND(G41="M",K41&lt;&gt;""),"("&amp; INDEX(Events[Boys Team],MATCH(K41,Events[Events],0)) &amp; ")",IF(AND(G41="F",K41&lt;&gt;""),"("&amp; INDEX(Events[Girls Team],MATCH(K41,Events[Events],0)) &amp; ")",""))</f>
        <v/>
      </c>
      <c r="M41" s="58"/>
    </row>
    <row r="42" spans="1:14" ht="15.5" x14ac:dyDescent="0.35">
      <c r="A42" s="10"/>
      <c r="B42" s="65"/>
      <c r="C42" s="65"/>
      <c r="D42" s="65"/>
      <c r="E42" s="65"/>
      <c r="F42" s="65"/>
      <c r="G42" s="66"/>
      <c r="H42" s="67"/>
      <c r="I42" s="66"/>
      <c r="J42" s="68"/>
      <c r="K42" s="66"/>
      <c r="L42" s="68"/>
      <c r="M42" s="66"/>
    </row>
    <row r="43" spans="1:14" ht="15.5" x14ac:dyDescent="0.35">
      <c r="A43" s="10"/>
      <c r="B43" s="129" t="s">
        <v>111</v>
      </c>
      <c r="C43" s="129"/>
      <c r="D43" s="129"/>
      <c r="E43" s="129"/>
      <c r="F43" s="129"/>
      <c r="G43" s="129"/>
      <c r="H43" s="129"/>
      <c r="I43" s="129"/>
      <c r="J43" s="129"/>
      <c r="K43" s="129"/>
      <c r="L43" s="129"/>
      <c r="M43" s="129"/>
    </row>
    <row r="44" spans="1:14" x14ac:dyDescent="0.35">
      <c r="D44" s="11"/>
    </row>
    <row r="45" spans="1:14" ht="20.5" x14ac:dyDescent="0.35">
      <c r="A45" s="96" t="s">
        <v>102</v>
      </c>
      <c r="B45" s="96"/>
      <c r="C45" s="96"/>
      <c r="D45" s="96"/>
      <c r="E45" s="96"/>
      <c r="F45" s="96"/>
      <c r="G45" s="96"/>
      <c r="H45" s="96"/>
      <c r="I45" s="96"/>
      <c r="J45" s="96"/>
      <c r="K45" s="96"/>
      <c r="L45" s="96"/>
      <c r="M45" s="96"/>
      <c r="N45" s="96"/>
    </row>
    <row r="46" spans="1:14" ht="15" thickBot="1" x14ac:dyDescent="0.4">
      <c r="D46" s="11"/>
    </row>
    <row r="47" spans="1:14" ht="15" thickBot="1" x14ac:dyDescent="0.4">
      <c r="B47" s="150"/>
      <c r="C47" s="151"/>
      <c r="D47" s="55" t="s">
        <v>95</v>
      </c>
      <c r="E47" s="55" t="s">
        <v>96</v>
      </c>
      <c r="F47" s="56" t="s">
        <v>103</v>
      </c>
      <c r="G47" s="55" t="s">
        <v>104</v>
      </c>
      <c r="H47" s="56" t="s">
        <v>78</v>
      </c>
      <c r="I47" s="134" t="s">
        <v>108</v>
      </c>
      <c r="J47" s="135"/>
      <c r="K47" s="138" t="s">
        <v>105</v>
      </c>
      <c r="L47" s="138"/>
      <c r="M47" s="135"/>
    </row>
    <row r="48" spans="1:14" ht="15.5" x14ac:dyDescent="0.35">
      <c r="B48" s="127" t="s">
        <v>13</v>
      </c>
      <c r="C48" s="127"/>
      <c r="D48" s="22"/>
      <c r="E48" s="23"/>
      <c r="F48" s="22"/>
      <c r="G48" s="24"/>
      <c r="H48" s="25"/>
      <c r="I48" s="136"/>
      <c r="J48" s="136"/>
      <c r="K48" s="139"/>
      <c r="L48" s="140"/>
      <c r="M48" s="141"/>
    </row>
    <row r="49" spans="1:14" ht="15.5" x14ac:dyDescent="0.35">
      <c r="B49" s="149" t="s">
        <v>14</v>
      </c>
      <c r="C49" s="149"/>
      <c r="D49" s="26"/>
      <c r="E49" s="27"/>
      <c r="F49" s="28"/>
      <c r="G49" s="29"/>
      <c r="H49" s="30"/>
      <c r="I49" s="137"/>
      <c r="J49" s="137"/>
      <c r="K49" s="77"/>
      <c r="L49" s="78"/>
      <c r="M49" s="79"/>
    </row>
    <row r="50" spans="1:14" x14ac:dyDescent="0.35">
      <c r="D50" s="11"/>
    </row>
    <row r="51" spans="1:14" ht="20.5" x14ac:dyDescent="0.35">
      <c r="A51" s="96" t="s">
        <v>91</v>
      </c>
      <c r="B51" s="96"/>
      <c r="C51" s="96"/>
      <c r="D51" s="96"/>
      <c r="E51" s="96"/>
      <c r="F51" s="96"/>
      <c r="G51" s="96"/>
      <c r="H51" s="96"/>
      <c r="I51" s="96"/>
      <c r="J51" s="96"/>
      <c r="K51" s="96"/>
      <c r="L51" s="96"/>
      <c r="M51" s="96"/>
      <c r="N51" s="96"/>
    </row>
    <row r="52" spans="1:14" ht="15" thickBot="1" x14ac:dyDescent="0.4">
      <c r="D52" s="11"/>
    </row>
    <row r="53" spans="1:14" ht="16" thickBot="1" x14ac:dyDescent="0.4">
      <c r="B53" s="88" t="s">
        <v>19</v>
      </c>
      <c r="C53" s="89"/>
      <c r="D53" s="12" t="s">
        <v>89</v>
      </c>
      <c r="E53" s="14" t="s">
        <v>95</v>
      </c>
      <c r="F53" s="15" t="s">
        <v>96</v>
      </c>
      <c r="G53" s="13" t="s">
        <v>90</v>
      </c>
      <c r="H53" s="88" t="s">
        <v>92</v>
      </c>
      <c r="I53" s="126"/>
      <c r="J53" s="88" t="s">
        <v>93</v>
      </c>
      <c r="K53" s="126"/>
      <c r="L53" s="89" t="s">
        <v>94</v>
      </c>
      <c r="M53" s="126"/>
    </row>
    <row r="54" spans="1:14" ht="15.5" x14ac:dyDescent="0.35">
      <c r="B54" s="113"/>
      <c r="C54" s="114"/>
      <c r="D54" s="31"/>
      <c r="E54" s="32"/>
      <c r="F54" s="69" t="str">
        <f>IF(E54&lt;&gt;"","01.04.2024","")</f>
        <v/>
      </c>
      <c r="G54" s="33"/>
      <c r="H54" s="142" t="str">
        <f>IF(AND(B54&lt;&gt;"",D54&lt;&gt;""),INDEX(Hotels[#All],MATCH(Registration!B54,Hotels[[#All],[Hotels]],0),MATCH(Registration!D54,Hotels[#Headers],0)),"")</f>
        <v/>
      </c>
      <c r="I54" s="142"/>
      <c r="J54" s="146" t="str">
        <f>IF(D54&lt;&gt;"",MATCH(D54,Tabelle1!C2:F2,0)*Registration!G54,"")</f>
        <v/>
      </c>
      <c r="K54" s="146"/>
      <c r="L54" s="119" t="str">
        <f>IF(AND(J54&lt;&gt;"",E54&lt;&gt;"",F54&lt;&gt;"",H54&lt;&gt;""),(F54-E54)*H54*J54,"")</f>
        <v/>
      </c>
      <c r="M54" s="120"/>
    </row>
    <row r="55" spans="1:14" ht="15.5" x14ac:dyDescent="0.35">
      <c r="B55" s="115"/>
      <c r="C55" s="116"/>
      <c r="D55" s="34"/>
      <c r="E55" s="35"/>
      <c r="F55" s="70" t="str">
        <f t="shared" ref="F55:F57" si="0">IF(E55&lt;&gt;"","01.04.2024","")</f>
        <v/>
      </c>
      <c r="G55" s="36"/>
      <c r="H55" s="142" t="str">
        <f>IF(AND(B55&lt;&gt;"",D55&lt;&gt;""),INDEX(Hotels[#All],MATCH(Registration!B55,Hotels[[#All],[Hotels]],0),MATCH(Registration!D55,Hotels[#Headers],0)),"")</f>
        <v/>
      </c>
      <c r="I55" s="142"/>
      <c r="J55" s="147" t="str">
        <f>IF(D55&lt;&gt;"",MATCH(D55,Tabelle1!C2:F2,0)*Registration!G55,"")</f>
        <v/>
      </c>
      <c r="K55" s="147"/>
      <c r="L55" s="130" t="str">
        <f>IF(AND(J55&lt;&gt;"",E55&lt;&gt;"",F55&lt;&gt;"",H55&lt;&gt;""),(F55-E55)*H55*J55,"")</f>
        <v/>
      </c>
      <c r="M55" s="131"/>
    </row>
    <row r="56" spans="1:14" ht="15.5" x14ac:dyDescent="0.35">
      <c r="B56" s="115"/>
      <c r="C56" s="116"/>
      <c r="D56" s="34"/>
      <c r="E56" s="35"/>
      <c r="F56" s="70" t="str">
        <f t="shared" si="0"/>
        <v/>
      </c>
      <c r="G56" s="36"/>
      <c r="H56" s="142" t="str">
        <f>IF(AND(B56&lt;&gt;"",D56&lt;&gt;""),INDEX(Hotels[#All],MATCH(Registration!B56,Hotels[[#All],[Hotels]],0),MATCH(Registration!D56,Hotels[#Headers],0)),"")</f>
        <v/>
      </c>
      <c r="I56" s="142"/>
      <c r="J56" s="147" t="str">
        <f>IF(D56&lt;&gt;"",MATCH(D56,Tabelle1!C2:F2,0)*Registration!G56,"")</f>
        <v/>
      </c>
      <c r="K56" s="147"/>
      <c r="L56" s="155" t="str">
        <f t="shared" ref="L56:L57" si="1">IF(AND(J56&lt;&gt;"",E56&lt;&gt;"",F56&lt;&gt;"",H56&lt;&gt;""),(F56-E56)*H56*J56,"")</f>
        <v/>
      </c>
      <c r="M56" s="156"/>
    </row>
    <row r="57" spans="1:14" ht="16" thickBot="1" x14ac:dyDescent="0.4">
      <c r="B57" s="117"/>
      <c r="C57" s="118"/>
      <c r="D57" s="37"/>
      <c r="E57" s="38"/>
      <c r="F57" s="71" t="str">
        <f t="shared" si="0"/>
        <v/>
      </c>
      <c r="G57" s="39"/>
      <c r="H57" s="143" t="str">
        <f>IF(AND(B57&lt;&gt;"",D57&lt;&gt;""),INDEX(Hotels[#All],MATCH(Registration!B57,Hotels[[#All],[Hotels]],0),MATCH(Registration!D57,Hotels[#Headers],0)),"")</f>
        <v/>
      </c>
      <c r="I57" s="143"/>
      <c r="J57" s="148" t="str">
        <f>IF(D57&lt;&gt;"",MATCH(D57,Tabelle1!C2:F2,0)*Registration!G57,"")</f>
        <v/>
      </c>
      <c r="K57" s="148"/>
      <c r="L57" s="153" t="str">
        <f t="shared" si="1"/>
        <v/>
      </c>
      <c r="M57" s="154"/>
    </row>
    <row r="58" spans="1:14" ht="16" thickBot="1" x14ac:dyDescent="0.4">
      <c r="B58" s="10"/>
      <c r="C58" s="10"/>
      <c r="D58" s="16"/>
      <c r="E58" s="10"/>
      <c r="F58" s="10"/>
      <c r="G58" s="10"/>
      <c r="H58" s="10"/>
      <c r="I58" s="10"/>
      <c r="J58" s="144" t="s">
        <v>101</v>
      </c>
      <c r="K58" s="145"/>
      <c r="L58" s="132">
        <f>SUM(L54:L57)</f>
        <v>0</v>
      </c>
      <c r="M58" s="133"/>
    </row>
    <row r="59" spans="1:14" ht="15" thickBot="1" x14ac:dyDescent="0.4">
      <c r="E59" s="80" t="s">
        <v>120</v>
      </c>
      <c r="F59" s="80"/>
      <c r="G59" s="80"/>
      <c r="H59" s="80"/>
      <c r="I59" s="80"/>
      <c r="J59" s="123" t="s">
        <v>109</v>
      </c>
      <c r="K59" s="124"/>
      <c r="L59" s="121" t="str">
        <f>"(€ "&amp; L58*0.95 &amp; ")"</f>
        <v>(€ 0)</v>
      </c>
      <c r="M59" s="122"/>
    </row>
    <row r="60" spans="1:14" x14ac:dyDescent="0.35">
      <c r="E60" s="41"/>
      <c r="F60" s="41"/>
      <c r="G60" s="41"/>
      <c r="H60" s="41"/>
      <c r="I60" s="41"/>
      <c r="J60" s="40"/>
      <c r="K60" s="40"/>
      <c r="L60" s="59"/>
      <c r="M60" s="59"/>
    </row>
    <row r="61" spans="1:14" x14ac:dyDescent="0.35">
      <c r="A61" s="3" t="s">
        <v>52</v>
      </c>
      <c r="D61" s="11" t="s">
        <v>53</v>
      </c>
    </row>
    <row r="62" spans="1:14" x14ac:dyDescent="0.35">
      <c r="D62" s="11"/>
    </row>
    <row r="63" spans="1:14" x14ac:dyDescent="0.35">
      <c r="D63" s="11"/>
    </row>
    <row r="64" spans="1:14" x14ac:dyDescent="0.35">
      <c r="A64" s="125" t="s">
        <v>106</v>
      </c>
      <c r="B64" s="125"/>
      <c r="C64" s="125"/>
      <c r="D64" s="125"/>
    </row>
    <row r="66" spans="1:13" x14ac:dyDescent="0.35">
      <c r="A66" s="100" t="s">
        <v>54</v>
      </c>
      <c r="B66" s="101"/>
      <c r="C66" s="101"/>
      <c r="D66" s="101"/>
      <c r="E66" s="101"/>
      <c r="F66" s="101"/>
      <c r="G66" s="101"/>
      <c r="H66" s="101"/>
      <c r="I66" s="101"/>
      <c r="J66" s="101"/>
      <c r="K66" s="101"/>
      <c r="L66" s="101"/>
      <c r="M66" s="102"/>
    </row>
    <row r="67" spans="1:13" x14ac:dyDescent="0.35">
      <c r="A67" s="103"/>
      <c r="B67" s="104"/>
      <c r="C67" s="104"/>
      <c r="D67" s="104"/>
      <c r="E67" s="104"/>
      <c r="F67" s="104"/>
      <c r="G67" s="104"/>
      <c r="H67" s="104"/>
      <c r="I67" s="104"/>
      <c r="J67" s="104"/>
      <c r="K67" s="104"/>
      <c r="L67" s="104"/>
      <c r="M67" s="105"/>
    </row>
    <row r="68" spans="1:13" x14ac:dyDescent="0.35">
      <c r="A68" s="106"/>
      <c r="B68" s="107"/>
      <c r="C68" s="107"/>
      <c r="D68" s="107"/>
      <c r="E68" s="107"/>
      <c r="F68" s="107"/>
      <c r="G68" s="107"/>
      <c r="H68" s="107"/>
      <c r="I68" s="107"/>
      <c r="J68" s="107"/>
      <c r="K68" s="107"/>
      <c r="L68" s="107"/>
      <c r="M68" s="108"/>
    </row>
    <row r="69" spans="1:13" x14ac:dyDescent="0.35">
      <c r="A69" s="17"/>
      <c r="B69" s="5"/>
      <c r="C69" s="5"/>
      <c r="D69" s="5"/>
      <c r="E69" s="5"/>
      <c r="F69" s="5"/>
      <c r="G69" s="5"/>
      <c r="H69" s="5"/>
      <c r="I69" s="5"/>
      <c r="J69" s="5"/>
      <c r="K69" s="5"/>
      <c r="L69" s="5"/>
      <c r="M69" s="5"/>
    </row>
    <row r="70" spans="1:13" x14ac:dyDescent="0.35">
      <c r="A70" s="128" t="s">
        <v>107</v>
      </c>
      <c r="B70" s="128"/>
      <c r="C70" s="128"/>
      <c r="D70" s="5"/>
      <c r="E70" s="5"/>
      <c r="F70" s="5"/>
      <c r="G70" s="5"/>
      <c r="H70" s="5"/>
      <c r="I70" s="5"/>
      <c r="J70" s="5"/>
      <c r="K70" s="5"/>
      <c r="L70" s="5"/>
      <c r="M70" s="5"/>
    </row>
    <row r="72" spans="1:13" x14ac:dyDescent="0.35">
      <c r="A72" s="100" t="s">
        <v>55</v>
      </c>
      <c r="B72" s="101"/>
      <c r="C72" s="101"/>
      <c r="D72" s="101"/>
      <c r="E72" s="101"/>
      <c r="F72" s="101"/>
      <c r="G72" s="101"/>
      <c r="H72" s="101"/>
      <c r="I72" s="101"/>
      <c r="J72" s="101"/>
      <c r="K72" s="101"/>
      <c r="L72" s="101"/>
      <c r="M72" s="102"/>
    </row>
    <row r="73" spans="1:13" x14ac:dyDescent="0.35">
      <c r="A73" s="103"/>
      <c r="B73" s="104"/>
      <c r="C73" s="104"/>
      <c r="D73" s="104"/>
      <c r="E73" s="104"/>
      <c r="F73" s="104"/>
      <c r="G73" s="104"/>
      <c r="H73" s="104"/>
      <c r="I73" s="104"/>
      <c r="J73" s="104"/>
      <c r="K73" s="104"/>
      <c r="L73" s="104"/>
      <c r="M73" s="105"/>
    </row>
    <row r="74" spans="1:13" x14ac:dyDescent="0.35">
      <c r="A74" s="103"/>
      <c r="B74" s="104"/>
      <c r="C74" s="104"/>
      <c r="D74" s="104"/>
      <c r="E74" s="104"/>
      <c r="F74" s="104"/>
      <c r="G74" s="104"/>
      <c r="H74" s="104"/>
      <c r="I74" s="104"/>
      <c r="J74" s="104"/>
      <c r="K74" s="104"/>
      <c r="L74" s="104"/>
      <c r="M74" s="105"/>
    </row>
    <row r="75" spans="1:13" x14ac:dyDescent="0.35">
      <c r="A75" s="103"/>
      <c r="B75" s="104"/>
      <c r="C75" s="104"/>
      <c r="D75" s="104"/>
      <c r="E75" s="104"/>
      <c r="F75" s="104"/>
      <c r="G75" s="104"/>
      <c r="H75" s="104"/>
      <c r="I75" s="104"/>
      <c r="J75" s="104"/>
      <c r="K75" s="104"/>
      <c r="L75" s="104"/>
      <c r="M75" s="105"/>
    </row>
    <row r="76" spans="1:13" x14ac:dyDescent="0.35">
      <c r="A76" s="106"/>
      <c r="B76" s="107"/>
      <c r="C76" s="107"/>
      <c r="D76" s="107"/>
      <c r="E76" s="107"/>
      <c r="F76" s="107"/>
      <c r="G76" s="107"/>
      <c r="H76" s="107"/>
      <c r="I76" s="107"/>
      <c r="J76" s="107"/>
      <c r="K76" s="107"/>
      <c r="L76" s="107"/>
      <c r="M76" s="108"/>
    </row>
    <row r="78" spans="1:13" x14ac:dyDescent="0.35">
      <c r="A78" s="18" t="s">
        <v>51</v>
      </c>
    </row>
    <row r="80" spans="1:13" x14ac:dyDescent="0.35">
      <c r="A80" s="19" t="s">
        <v>24</v>
      </c>
      <c r="B80" s="20" t="s">
        <v>7</v>
      </c>
      <c r="C80" s="20" t="s">
        <v>38</v>
      </c>
      <c r="D80" s="20"/>
      <c r="E80" s="20"/>
      <c r="F80" s="20" t="s">
        <v>21</v>
      </c>
      <c r="G80" s="20" t="s">
        <v>39</v>
      </c>
      <c r="H80" s="20"/>
      <c r="I80" s="20"/>
      <c r="J80" s="20"/>
      <c r="K80" s="20" t="s">
        <v>115</v>
      </c>
      <c r="L80" s="21"/>
      <c r="M80" s="21"/>
    </row>
    <row r="81" spans="1:13" x14ac:dyDescent="0.35">
      <c r="A81" s="19" t="s">
        <v>29</v>
      </c>
      <c r="B81" s="20" t="s">
        <v>40</v>
      </c>
      <c r="C81" s="20" t="s">
        <v>42</v>
      </c>
      <c r="D81" s="20"/>
      <c r="E81" s="20"/>
      <c r="F81" s="20" t="s">
        <v>45</v>
      </c>
      <c r="G81" s="20" t="s">
        <v>46</v>
      </c>
      <c r="H81" s="20"/>
      <c r="I81" s="20"/>
      <c r="J81" s="20"/>
      <c r="K81" s="20" t="s">
        <v>116</v>
      </c>
      <c r="L81" s="21"/>
      <c r="M81" s="21"/>
    </row>
    <row r="82" spans="1:13" x14ac:dyDescent="0.35">
      <c r="A82" s="19" t="s">
        <v>34</v>
      </c>
      <c r="B82" s="20" t="s">
        <v>41</v>
      </c>
      <c r="C82" s="20" t="s">
        <v>43</v>
      </c>
      <c r="D82" s="20"/>
      <c r="E82" s="20"/>
      <c r="F82" s="20" t="s">
        <v>47</v>
      </c>
      <c r="G82" s="20" t="s">
        <v>49</v>
      </c>
      <c r="H82" s="20"/>
      <c r="I82" s="20"/>
      <c r="J82" s="20"/>
      <c r="K82" s="20" t="s">
        <v>117</v>
      </c>
      <c r="L82" s="21"/>
      <c r="M82" s="21"/>
    </row>
    <row r="83" spans="1:13" x14ac:dyDescent="0.35">
      <c r="A83" s="19" t="s">
        <v>62</v>
      </c>
      <c r="B83" s="20" t="s">
        <v>60</v>
      </c>
      <c r="C83" s="20" t="s">
        <v>44</v>
      </c>
      <c r="D83" s="20"/>
      <c r="E83" s="20"/>
      <c r="F83" s="20" t="s">
        <v>61</v>
      </c>
      <c r="G83" s="20" t="s">
        <v>50</v>
      </c>
      <c r="H83" s="20"/>
      <c r="I83" s="20"/>
      <c r="J83" s="20"/>
      <c r="K83" s="20" t="s">
        <v>118</v>
      </c>
      <c r="L83" s="21"/>
      <c r="M83" s="21"/>
    </row>
    <row r="84" spans="1:13" x14ac:dyDescent="0.35">
      <c r="A84" s="19" t="s">
        <v>57</v>
      </c>
      <c r="B84" s="20" t="s">
        <v>16</v>
      </c>
      <c r="C84" s="20" t="s">
        <v>44</v>
      </c>
      <c r="D84" s="20"/>
      <c r="E84" s="20"/>
      <c r="F84" s="20" t="s">
        <v>48</v>
      </c>
      <c r="G84" s="20" t="s">
        <v>50</v>
      </c>
      <c r="H84" s="20"/>
      <c r="I84" s="20"/>
      <c r="J84" s="20"/>
      <c r="K84" s="20" t="s">
        <v>119</v>
      </c>
      <c r="L84" s="21"/>
      <c r="M84" s="21"/>
    </row>
    <row r="86" spans="1:13" x14ac:dyDescent="0.35">
      <c r="A86" s="19" t="s">
        <v>24</v>
      </c>
      <c r="B86" s="20" t="s">
        <v>10</v>
      </c>
      <c r="C86" s="20" t="s">
        <v>22</v>
      </c>
      <c r="D86" s="20"/>
      <c r="E86" s="20"/>
      <c r="F86" s="20" t="s">
        <v>18</v>
      </c>
      <c r="G86" s="20" t="s">
        <v>23</v>
      </c>
      <c r="H86" s="20"/>
      <c r="I86" s="20"/>
      <c r="J86" s="20"/>
      <c r="K86" s="20" t="s">
        <v>115</v>
      </c>
      <c r="L86" s="21"/>
      <c r="M86" s="21"/>
    </row>
    <row r="87" spans="1:13" x14ac:dyDescent="0.35">
      <c r="A87" s="19" t="s">
        <v>29</v>
      </c>
      <c r="B87" s="20" t="s">
        <v>25</v>
      </c>
      <c r="C87" s="20" t="s">
        <v>26</v>
      </c>
      <c r="D87" s="20"/>
      <c r="E87" s="20"/>
      <c r="F87" s="20" t="s">
        <v>27</v>
      </c>
      <c r="G87" s="20" t="s">
        <v>28</v>
      </c>
      <c r="H87" s="20"/>
      <c r="I87" s="20"/>
      <c r="J87" s="20"/>
      <c r="K87" s="20" t="s">
        <v>116</v>
      </c>
      <c r="L87" s="21"/>
      <c r="M87" s="21"/>
    </row>
    <row r="88" spans="1:13" x14ac:dyDescent="0.35">
      <c r="A88" s="19" t="s">
        <v>34</v>
      </c>
      <c r="B88" s="20" t="s">
        <v>30</v>
      </c>
      <c r="C88" s="20" t="s">
        <v>31</v>
      </c>
      <c r="D88" s="20"/>
      <c r="E88" s="20"/>
      <c r="F88" s="20" t="s">
        <v>32</v>
      </c>
      <c r="G88" s="20" t="s">
        <v>33</v>
      </c>
      <c r="H88" s="20"/>
      <c r="I88" s="20"/>
      <c r="J88" s="20"/>
      <c r="K88" s="20" t="s">
        <v>117</v>
      </c>
      <c r="L88" s="21"/>
      <c r="M88" s="21"/>
    </row>
    <row r="89" spans="1:13" x14ac:dyDescent="0.35">
      <c r="A89" s="19" t="s">
        <v>62</v>
      </c>
      <c r="B89" s="20" t="s">
        <v>58</v>
      </c>
      <c r="C89" s="20" t="s">
        <v>35</v>
      </c>
      <c r="D89" s="20"/>
      <c r="E89" s="20"/>
      <c r="F89" s="20" t="s">
        <v>59</v>
      </c>
      <c r="G89" s="20" t="s">
        <v>37</v>
      </c>
      <c r="H89" s="20"/>
      <c r="I89" s="20"/>
      <c r="J89" s="20"/>
      <c r="K89" s="20" t="s">
        <v>118</v>
      </c>
      <c r="L89" s="21"/>
      <c r="M89" s="21"/>
    </row>
    <row r="90" spans="1:13" x14ac:dyDescent="0.35">
      <c r="A90" s="19" t="s">
        <v>57</v>
      </c>
      <c r="B90" s="20" t="s">
        <v>17</v>
      </c>
      <c r="C90" s="20" t="s">
        <v>35</v>
      </c>
      <c r="D90" s="20"/>
      <c r="E90" s="20"/>
      <c r="F90" s="20" t="s">
        <v>36</v>
      </c>
      <c r="G90" s="20" t="s">
        <v>37</v>
      </c>
      <c r="H90" s="20"/>
      <c r="I90" s="20"/>
      <c r="J90" s="20"/>
      <c r="K90" s="20" t="s">
        <v>119</v>
      </c>
      <c r="L90" s="21"/>
      <c r="M90" s="21"/>
    </row>
  </sheetData>
  <sheetProtection algorithmName="SHA-512" hashValue="Vc7vDnO2LApoHEzpaLII1/o8u+YwkrwE+Y7y51XeLQkX/9u7HNQ8PhycZnLA+NWGoz8qjk6NYig2z5M+igp/dQ==" saltValue="+eBOhozADIbIqV7lwGlxOQ==" spinCount="100000" sheet="1" selectLockedCells="1"/>
  <mergeCells count="104">
    <mergeCell ref="J55:K55"/>
    <mergeCell ref="J56:K56"/>
    <mergeCell ref="J57:K57"/>
    <mergeCell ref="A51:N51"/>
    <mergeCell ref="A45:N45"/>
    <mergeCell ref="J53:K53"/>
    <mergeCell ref="B49:C49"/>
    <mergeCell ref="B47:C47"/>
    <mergeCell ref="C27:D27"/>
    <mergeCell ref="L53:M53"/>
    <mergeCell ref="C36:D36"/>
    <mergeCell ref="E35:F35"/>
    <mergeCell ref="A70:C70"/>
    <mergeCell ref="A66:M68"/>
    <mergeCell ref="C21:D21"/>
    <mergeCell ref="B43:M43"/>
    <mergeCell ref="L55:M55"/>
    <mergeCell ref="L56:M56"/>
    <mergeCell ref="L57:M57"/>
    <mergeCell ref="L58:M58"/>
    <mergeCell ref="I47:J47"/>
    <mergeCell ref="I48:J48"/>
    <mergeCell ref="I49:J49"/>
    <mergeCell ref="K47:M47"/>
    <mergeCell ref="K48:M48"/>
    <mergeCell ref="K49:M49"/>
    <mergeCell ref="H54:I54"/>
    <mergeCell ref="H55:I55"/>
    <mergeCell ref="H56:I56"/>
    <mergeCell ref="H57:I57"/>
    <mergeCell ref="J58:K58"/>
    <mergeCell ref="J54:K54"/>
    <mergeCell ref="A72:M76"/>
    <mergeCell ref="C20:D20"/>
    <mergeCell ref="E20:F20"/>
    <mergeCell ref="E21:F21"/>
    <mergeCell ref="C22:D22"/>
    <mergeCell ref="C23:D23"/>
    <mergeCell ref="E22:F22"/>
    <mergeCell ref="E23:F23"/>
    <mergeCell ref="C24:D24"/>
    <mergeCell ref="E24:F24"/>
    <mergeCell ref="C25:D25"/>
    <mergeCell ref="E25:F25"/>
    <mergeCell ref="C26:D26"/>
    <mergeCell ref="E26:F26"/>
    <mergeCell ref="B54:C54"/>
    <mergeCell ref="B55:C55"/>
    <mergeCell ref="B56:C56"/>
    <mergeCell ref="B57:C57"/>
    <mergeCell ref="L54:M54"/>
    <mergeCell ref="L59:M59"/>
    <mergeCell ref="J59:K59"/>
    <mergeCell ref="A64:D64"/>
    <mergeCell ref="H53:I53"/>
    <mergeCell ref="B48:C48"/>
    <mergeCell ref="A1:N1"/>
    <mergeCell ref="A2:N2"/>
    <mergeCell ref="A3:N3"/>
    <mergeCell ref="A4:N4"/>
    <mergeCell ref="A6:N6"/>
    <mergeCell ref="E40:F40"/>
    <mergeCell ref="E41:F41"/>
    <mergeCell ref="F7:K7"/>
    <mergeCell ref="E33:F33"/>
    <mergeCell ref="E32:F32"/>
    <mergeCell ref="E36:F36"/>
    <mergeCell ref="E37:F37"/>
    <mergeCell ref="E38:F38"/>
    <mergeCell ref="E39:F39"/>
    <mergeCell ref="E34:F34"/>
    <mergeCell ref="A18:N18"/>
    <mergeCell ref="I20:J20"/>
    <mergeCell ref="K20:L20"/>
    <mergeCell ref="C8:D8"/>
    <mergeCell ref="C10:D10"/>
    <mergeCell ref="E8:I8"/>
    <mergeCell ref="C38:D38"/>
    <mergeCell ref="C39:D39"/>
    <mergeCell ref="C40:D40"/>
    <mergeCell ref="E10:I10"/>
    <mergeCell ref="E12:I12"/>
    <mergeCell ref="E14:I14"/>
    <mergeCell ref="E16:I16"/>
    <mergeCell ref="E59:I59"/>
    <mergeCell ref="C41:D41"/>
    <mergeCell ref="E27:F27"/>
    <mergeCell ref="C28:D28"/>
    <mergeCell ref="E28:F28"/>
    <mergeCell ref="C37:D37"/>
    <mergeCell ref="C29:D29"/>
    <mergeCell ref="E29:F29"/>
    <mergeCell ref="C30:D30"/>
    <mergeCell ref="E30:F30"/>
    <mergeCell ref="C31:D31"/>
    <mergeCell ref="E31:F31"/>
    <mergeCell ref="C32:D32"/>
    <mergeCell ref="C33:D33"/>
    <mergeCell ref="C34:D34"/>
    <mergeCell ref="C35:D35"/>
    <mergeCell ref="C12:D12"/>
    <mergeCell ref="C14:D14"/>
    <mergeCell ref="C16:D16"/>
    <mergeCell ref="B53:C53"/>
  </mergeCells>
  <phoneticPr fontId="15" type="noConversion"/>
  <conditionalFormatting sqref="G23:G42">
    <cfRule type="expression" dxfId="2" priority="69">
      <formula>B23="Player"</formula>
    </cfRule>
  </conditionalFormatting>
  <conditionalFormatting sqref="J22:J42">
    <cfRule type="expression" dxfId="1" priority="1">
      <formula>B22="Player"</formula>
    </cfRule>
  </conditionalFormatting>
  <conditionalFormatting sqref="L22:L42">
    <cfRule type="expression" dxfId="0" priority="3">
      <formula>D22="Player"</formula>
    </cfRule>
  </conditionalFormatting>
  <dataValidations count="5">
    <dataValidation type="list" allowBlank="1" showInputMessage="1" showErrorMessage="1" sqref="J14" xr:uid="{00000000-0002-0000-0000-000000000000}">
      <formula1>"Car,Train,Plane"</formula1>
    </dataValidation>
    <dataValidation type="list" allowBlank="1" showInputMessage="1" showErrorMessage="1" sqref="B21:B42" xr:uid="{00000000-0002-0000-0000-000002000000}">
      <formula1>"Player,Coach,Guest"</formula1>
    </dataValidation>
    <dataValidation type="date" allowBlank="1" showInputMessage="1" showErrorMessage="1" sqref="H21" xr:uid="{00000000-0002-0000-0000-000006000000}">
      <formula1>36892</formula1>
      <formula2>43466</formula2>
    </dataValidation>
    <dataValidation type="list" allowBlank="1" showInputMessage="1" showErrorMessage="1" sqref="G21:G42" xr:uid="{DECCE4AC-1D93-41EA-AB1A-DE813C854A48}">
      <formula1>"M,F"</formula1>
    </dataValidation>
    <dataValidation type="list" allowBlank="1" showInputMessage="1" showErrorMessage="1" sqref="E54:E57" xr:uid="{09B86415-A7DC-4517-8B22-3AE267847AD0}">
      <formula1>"25.03.2024,26.03.2024,27.03.2024"</formula1>
    </dataValidation>
  </dataValidations>
  <hyperlinks>
    <hyperlink ref="D61" r:id="rId1" xr:uid="{00000000-0004-0000-0000-000000000000}"/>
  </hyperlinks>
  <pageMargins left="0.23622047244094491" right="0.23622047244094491" top="0.55118110236220474" bottom="0.55118110236220474" header="0.31496062992125984" footer="0.31496062992125984"/>
  <pageSetup paperSize="9" scale="76"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21C63E70-7647-4D18-AC92-76AD947C9BA1}">
          <x14:formula1>
            <xm:f>Tabelle1!$H$3:$H$6</xm:f>
          </x14:formula1>
          <xm:sqref>D54:D57</xm:sqref>
        </x14:dataValidation>
        <x14:dataValidation type="list" allowBlank="1" showInputMessage="1" showErrorMessage="1" xr:uid="{A3E5EA22-C86D-4CE5-8691-73031D001B21}">
          <x14:formula1>
            <xm:f>Tabelle1!$L$3:$L$7</xm:f>
          </x14:formula1>
          <xm:sqref>I21:I42 K21:K42</xm:sqref>
        </x14:dataValidation>
        <x14:dataValidation type="list" errorStyle="information" allowBlank="1" showInputMessage="1" showErrorMessage="1" errorTitle="Hotelauswahl" error="Bitte wählen Sie ein Hotel aus dem Dropdown-Menü aus!" promptTitle="Hotel Auswahl" prompt="Bitte wählen Sie ihr Hotel." xr:uid="{6C9571BD-258C-4E8A-8E46-835193839878}">
          <x14:formula1>
            <xm:f>Tabelle1!$B$3:$B$8</xm:f>
          </x14:formula1>
          <xm:sqref>B54:C57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6489-2A4B-4730-961E-DE5A6B30EC13}">
  <dimension ref="B2:P8"/>
  <sheetViews>
    <sheetView workbookViewId="0">
      <selection activeCell="E4" sqref="E4"/>
    </sheetView>
  </sheetViews>
  <sheetFormatPr baseColWidth="10" defaultRowHeight="14.5" x14ac:dyDescent="0.35"/>
  <cols>
    <col min="2" max="6" width="18.36328125" customWidth="1"/>
    <col min="8" max="8" width="13.36328125" customWidth="1"/>
  </cols>
  <sheetData>
    <row r="2" spans="2:16" x14ac:dyDescent="0.35">
      <c r="B2" s="1" t="s">
        <v>68</v>
      </c>
      <c r="C2" s="1" t="s">
        <v>76</v>
      </c>
      <c r="D2" s="1" t="s">
        <v>77</v>
      </c>
      <c r="E2" s="1" t="s">
        <v>98</v>
      </c>
      <c r="F2" s="1" t="s">
        <v>99</v>
      </c>
      <c r="H2" t="s">
        <v>75</v>
      </c>
      <c r="J2" t="s">
        <v>79</v>
      </c>
      <c r="L2" t="s">
        <v>84</v>
      </c>
      <c r="M2" t="s">
        <v>85</v>
      </c>
      <c r="N2" t="s">
        <v>86</v>
      </c>
      <c r="O2" t="s">
        <v>87</v>
      </c>
      <c r="P2" t="s">
        <v>88</v>
      </c>
    </row>
    <row r="3" spans="2:16" x14ac:dyDescent="0.35">
      <c r="B3" t="s">
        <v>69</v>
      </c>
      <c r="C3">
        <v>125</v>
      </c>
      <c r="D3">
        <v>100</v>
      </c>
      <c r="E3">
        <v>95</v>
      </c>
      <c r="F3" s="2" t="s">
        <v>97</v>
      </c>
      <c r="H3" t="s">
        <v>76</v>
      </c>
      <c r="J3" t="s">
        <v>80</v>
      </c>
      <c r="L3" t="s">
        <v>24</v>
      </c>
      <c r="M3" t="s">
        <v>10</v>
      </c>
      <c r="N3" t="s">
        <v>18</v>
      </c>
      <c r="O3" t="s">
        <v>7</v>
      </c>
      <c r="P3" t="s">
        <v>21</v>
      </c>
    </row>
    <row r="4" spans="2:16" x14ac:dyDescent="0.35">
      <c r="B4" t="s">
        <v>70</v>
      </c>
      <c r="C4">
        <v>110</v>
      </c>
      <c r="D4">
        <v>95</v>
      </c>
      <c r="E4" s="152">
        <v>90</v>
      </c>
      <c r="F4" s="2" t="s">
        <v>97</v>
      </c>
      <c r="H4" t="s">
        <v>77</v>
      </c>
      <c r="J4" t="s">
        <v>81</v>
      </c>
      <c r="L4" t="s">
        <v>29</v>
      </c>
      <c r="M4" t="s">
        <v>25</v>
      </c>
      <c r="N4" t="s">
        <v>27</v>
      </c>
      <c r="O4" t="s">
        <v>40</v>
      </c>
      <c r="P4" t="s">
        <v>45</v>
      </c>
    </row>
    <row r="5" spans="2:16" x14ac:dyDescent="0.35">
      <c r="B5" t="s">
        <v>71</v>
      </c>
      <c r="C5">
        <v>110</v>
      </c>
      <c r="D5">
        <v>95</v>
      </c>
      <c r="E5">
        <v>90</v>
      </c>
      <c r="F5" s="2" t="s">
        <v>97</v>
      </c>
      <c r="H5" t="s">
        <v>98</v>
      </c>
      <c r="J5" t="s">
        <v>82</v>
      </c>
      <c r="L5" t="s">
        <v>34</v>
      </c>
      <c r="M5" t="s">
        <v>30</v>
      </c>
      <c r="N5" t="s">
        <v>32</v>
      </c>
      <c r="O5" t="s">
        <v>41</v>
      </c>
      <c r="P5" t="s">
        <v>47</v>
      </c>
    </row>
    <row r="6" spans="2:16" x14ac:dyDescent="0.35">
      <c r="B6" t="s">
        <v>72</v>
      </c>
      <c r="C6">
        <v>100</v>
      </c>
      <c r="D6">
        <v>90</v>
      </c>
      <c r="E6">
        <v>80</v>
      </c>
      <c r="F6" s="2" t="s">
        <v>97</v>
      </c>
      <c r="H6" t="s">
        <v>99</v>
      </c>
      <c r="L6" t="s">
        <v>62</v>
      </c>
      <c r="M6" t="s">
        <v>58</v>
      </c>
      <c r="N6" t="s">
        <v>59</v>
      </c>
      <c r="O6" t="s">
        <v>60</v>
      </c>
      <c r="P6" t="s">
        <v>61</v>
      </c>
    </row>
    <row r="7" spans="2:16" x14ac:dyDescent="0.35">
      <c r="B7" t="s">
        <v>74</v>
      </c>
      <c r="C7" s="2" t="s">
        <v>100</v>
      </c>
      <c r="D7">
        <v>85</v>
      </c>
      <c r="E7">
        <v>75</v>
      </c>
      <c r="F7">
        <v>75</v>
      </c>
      <c r="L7" t="s">
        <v>57</v>
      </c>
      <c r="M7" t="s">
        <v>17</v>
      </c>
      <c r="N7" t="s">
        <v>36</v>
      </c>
      <c r="O7" t="s">
        <v>16</v>
      </c>
      <c r="P7" t="s">
        <v>48</v>
      </c>
    </row>
    <row r="8" spans="2:16" x14ac:dyDescent="0.35">
      <c r="B8" t="s">
        <v>73</v>
      </c>
    </row>
  </sheetData>
  <pageMargins left="0.7" right="0.7" top="0.78740157499999996" bottom="0.78740157499999996"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Registration</vt:lpstr>
      <vt:lpstr>Tabelle1</vt:lpstr>
    </vt:vector>
  </TitlesOfParts>
  <Company>MyCompany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Rainer Rapp</cp:lastModifiedBy>
  <cp:lastPrinted>2023-01-30T13:40:24Z</cp:lastPrinted>
  <dcterms:created xsi:type="dcterms:W3CDTF">2018-12-02T13:56:52Z</dcterms:created>
  <dcterms:modified xsi:type="dcterms:W3CDTF">2023-09-27T08:07:52Z</dcterms:modified>
</cp:coreProperties>
</file>